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8B7B777-A48B-4220-9C66-5B6755616D4D}" xr6:coauthVersionLast="47" xr6:coauthVersionMax="47" xr10:uidLastSave="{00000000-0000-0000-0000-000000000000}"/>
  <bookViews>
    <workbookView xWindow="-16320" yWindow="-120" windowWidth="16440" windowHeight="28440" activeTab="2" xr2:uid="{04127FB3-78F8-4934-9A8B-3D39D1C97B47}"/>
  </bookViews>
  <sheets>
    <sheet name="Memorial de calculo" sheetId="3" r:id="rId1"/>
    <sheet name="Planilha" sheetId="1" r:id="rId2"/>
    <sheet name="Cronograma" sheetId="2" r:id="rId3"/>
  </sheets>
  <definedNames>
    <definedName name="_xlnm.Print_Area" localSheetId="0">'Memorial de calculo'!$A$1:$I$77</definedName>
    <definedName name="_xlnm.Print_Area" localSheetId="1">Planilha!$B$2:$N$81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I33" i="1"/>
  <c r="K33" i="1"/>
  <c r="M33" i="1" s="1"/>
  <c r="K66" i="1"/>
  <c r="M66" i="1" s="1"/>
  <c r="K65" i="1"/>
  <c r="M65" i="1" s="1"/>
  <c r="K64" i="1"/>
  <c r="M64" i="1" s="1"/>
  <c r="K63" i="1"/>
  <c r="M63" i="1" s="1"/>
  <c r="K62" i="1"/>
  <c r="M62" i="1" s="1"/>
  <c r="K61" i="1"/>
  <c r="M61" i="1" s="1"/>
  <c r="K60" i="1"/>
  <c r="M60" i="1" s="1"/>
  <c r="K59" i="1"/>
  <c r="M59" i="1" s="1"/>
  <c r="K58" i="1"/>
  <c r="M58" i="1" s="1"/>
  <c r="K57" i="1"/>
  <c r="M57" i="1" s="1"/>
  <c r="K56" i="1"/>
  <c r="M56" i="1" s="1"/>
  <c r="K55" i="1"/>
  <c r="M55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5" i="1"/>
  <c r="M45" i="1" s="1"/>
  <c r="K43" i="1"/>
  <c r="M43" i="1" s="1"/>
  <c r="K41" i="1"/>
  <c r="M41" i="1" s="1"/>
  <c r="K39" i="1"/>
  <c r="M39" i="1" s="1"/>
  <c r="K31" i="1"/>
  <c r="M31" i="1" s="1"/>
  <c r="K30" i="1"/>
  <c r="M30" i="1" s="1"/>
  <c r="K29" i="1"/>
  <c r="M29" i="1" s="1"/>
  <c r="K28" i="1"/>
  <c r="M28" i="1" s="1"/>
  <c r="K26" i="1"/>
  <c r="M26" i="1" s="1"/>
  <c r="K25" i="1"/>
  <c r="M25" i="1" s="1"/>
  <c r="K24" i="1"/>
  <c r="M24" i="1" s="1"/>
  <c r="K23" i="1"/>
  <c r="M23" i="1" s="1"/>
  <c r="K22" i="1"/>
  <c r="M22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9" i="1"/>
  <c r="M9" i="1" s="1"/>
  <c r="K8" i="1"/>
  <c r="M8" i="1" s="1"/>
  <c r="M11" i="1" l="1"/>
  <c r="M35" i="1"/>
  <c r="M47" i="1"/>
  <c r="M68" i="1"/>
  <c r="M70" i="1" l="1"/>
</calcChain>
</file>

<file path=xl/sharedStrings.xml><?xml version="1.0" encoding="utf-8"?>
<sst xmlns="http://schemas.openxmlformats.org/spreadsheetml/2006/main" count="380" uniqueCount="155">
  <si>
    <t>Título: Reforma Caixa d'água</t>
  </si>
  <si>
    <t>Processo:</t>
  </si>
  <si>
    <t>Local:</t>
  </si>
  <si>
    <t>Item</t>
  </si>
  <si>
    <t>Discriminação de serviços</t>
  </si>
  <si>
    <t>Qtdde</t>
  </si>
  <si>
    <t>Unid.</t>
  </si>
  <si>
    <t>Unit.s/ BDI</t>
  </si>
  <si>
    <t>Unit. c/ BDI</t>
  </si>
  <si>
    <t>Total c/ BDI</t>
  </si>
  <si>
    <t>SERVIÇOS INICIAIS</t>
  </si>
  <si>
    <t>BDI:</t>
  </si>
  <si>
    <t>1.1</t>
  </si>
  <si>
    <t>Demolição e fechamento</t>
  </si>
  <si>
    <t>1.1.1</t>
  </si>
  <si>
    <t>m³</t>
  </si>
  <si>
    <t>1.1.2</t>
  </si>
  <si>
    <t>Carga, descarga e manobra</t>
  </si>
  <si>
    <t>Tapume</t>
  </si>
  <si>
    <t>m²</t>
  </si>
  <si>
    <t>Total do item 1</t>
  </si>
  <si>
    <t>Serviços a serem executados</t>
  </si>
  <si>
    <t>2.1</t>
  </si>
  <si>
    <t>Base para Reservatório</t>
  </si>
  <si>
    <t>2.1.1</t>
  </si>
  <si>
    <t>Estacas de concreto</t>
  </si>
  <si>
    <t>m</t>
  </si>
  <si>
    <t>2.1.2</t>
  </si>
  <si>
    <t>Forma de madeira</t>
  </si>
  <si>
    <t>2.1.3</t>
  </si>
  <si>
    <t>Concreto fck 25 Mpa</t>
  </si>
  <si>
    <t>2.1.4</t>
  </si>
  <si>
    <t>Aço CA 60 Ø5 mm</t>
  </si>
  <si>
    <t>kg</t>
  </si>
  <si>
    <t>2.1.5</t>
  </si>
  <si>
    <t>Aço CA 50 Ø8 mm</t>
  </si>
  <si>
    <t>2.1.6</t>
  </si>
  <si>
    <t>Aço CA 50 Ø12,5 mm</t>
  </si>
  <si>
    <t>2.2</t>
  </si>
  <si>
    <t xml:space="preserve">Abrigo para bomba d'água </t>
  </si>
  <si>
    <t>2.2.1</t>
  </si>
  <si>
    <t>Portão tubular em tela de aço galvanizado até 2,50 m de altura, completo (1,1*1,6)</t>
  </si>
  <si>
    <t>2.2.2</t>
  </si>
  <si>
    <t>Laje de concreto armado</t>
  </si>
  <si>
    <t>2.2.3</t>
  </si>
  <si>
    <t>Concreto magro, preparo manual</t>
  </si>
  <si>
    <t>2.2.4</t>
  </si>
  <si>
    <t>Tijolo comum</t>
  </si>
  <si>
    <t>2.2.5</t>
  </si>
  <si>
    <t>Bomba d'água</t>
  </si>
  <si>
    <t>un</t>
  </si>
  <si>
    <t>2.3</t>
  </si>
  <si>
    <t>Regularização do piso da antiga caixa d'água</t>
  </si>
  <si>
    <t>2.3.1</t>
  </si>
  <si>
    <t>Regularização do solo/compactação</t>
  </si>
  <si>
    <t>2.3.2</t>
  </si>
  <si>
    <t>Lastro de brita (5 cm)</t>
  </si>
  <si>
    <t>2.3.3</t>
  </si>
  <si>
    <t>Lastro de concreto (5 cm)</t>
  </si>
  <si>
    <t>2.3.4</t>
  </si>
  <si>
    <t>Regularização do lastro</t>
  </si>
  <si>
    <t>2.4</t>
  </si>
  <si>
    <t>Caixa d'água</t>
  </si>
  <si>
    <t>2.4.1</t>
  </si>
  <si>
    <t>Caixa d'água metálica tipo tubular alta capacidade 30.000L</t>
  </si>
  <si>
    <t>unid.</t>
  </si>
  <si>
    <t>Total do item 2</t>
  </si>
  <si>
    <t>Pintura do Abrigo</t>
  </si>
  <si>
    <t>3.1</t>
  </si>
  <si>
    <t>Portão</t>
  </si>
  <si>
    <t>3.1.1</t>
  </si>
  <si>
    <t>Esmalte sintético, alto brilho,sobre base anti-oxidante</t>
  </si>
  <si>
    <t>3.2</t>
  </si>
  <si>
    <t>Paredes internas</t>
  </si>
  <si>
    <t>3.2.1</t>
  </si>
  <si>
    <t>Aplicação manual de pintura com tinta látex PVA em paredes, duas demãos</t>
  </si>
  <si>
    <t>3.3</t>
  </si>
  <si>
    <t>Paredes externas</t>
  </si>
  <si>
    <t>3.3.1</t>
  </si>
  <si>
    <t>3.4</t>
  </si>
  <si>
    <t>Laje</t>
  </si>
  <si>
    <t>3.4.1</t>
  </si>
  <si>
    <t>Aplicação manual de pintura com tinta acrílica , duas demãos</t>
  </si>
  <si>
    <t>Total do item 3</t>
  </si>
  <si>
    <t>Hidráulica</t>
  </si>
  <si>
    <t>4.1</t>
  </si>
  <si>
    <t>Tubo PVC marrom  Ø25mm</t>
  </si>
  <si>
    <t>4.2</t>
  </si>
  <si>
    <t>Tubo PVC marrom Ø32mm</t>
  </si>
  <si>
    <t>4.3</t>
  </si>
  <si>
    <t>Tubo PVC marrom  Ø60mm</t>
  </si>
  <si>
    <t>4.4</t>
  </si>
  <si>
    <t>Tubo PVC marrom  Ø75mm</t>
  </si>
  <si>
    <t>4.5</t>
  </si>
  <si>
    <t>Curva 90° soldável Ø32mm</t>
  </si>
  <si>
    <t>4.6</t>
  </si>
  <si>
    <t>Curva 90° soldável Ø60mm</t>
  </si>
  <si>
    <t>4.7</t>
  </si>
  <si>
    <t>Curva 45° soldável Ø32mm</t>
  </si>
  <si>
    <t>4.8</t>
  </si>
  <si>
    <t>Curva 45° soldável Ø75mm</t>
  </si>
  <si>
    <t>4.9</t>
  </si>
  <si>
    <t>Joelho 90° soldável Ø32mm</t>
  </si>
  <si>
    <t>4.10</t>
  </si>
  <si>
    <t>Joelho 90° soldável Ø60mm</t>
  </si>
  <si>
    <t>4.11</t>
  </si>
  <si>
    <t>Joelho 90° soldável Ø75mm</t>
  </si>
  <si>
    <t>4.12</t>
  </si>
  <si>
    <t>Tê PVC marrom Ø75mm</t>
  </si>
  <si>
    <t>4.13</t>
  </si>
  <si>
    <t>Tê Red. Sold. Mar.  Ø32x25mm</t>
  </si>
  <si>
    <t>4.14</t>
  </si>
  <si>
    <t>Tê Red. Sold. Mar.  Ø75x60mm</t>
  </si>
  <si>
    <t>4.15</t>
  </si>
  <si>
    <t>Joelho sold. c/ bucha de latão Ø 25x3/4"mm</t>
  </si>
  <si>
    <t>4.16</t>
  </si>
  <si>
    <t>Torneira bóia Ø 3/4"</t>
  </si>
  <si>
    <t>4.17</t>
  </si>
  <si>
    <t>Registro esfera vs Ø2 1/2"</t>
  </si>
  <si>
    <t>4.18</t>
  </si>
  <si>
    <t>Adaptador soldável c/ flanges Ø 25mmx3/4"</t>
  </si>
  <si>
    <t>Total do item 4</t>
  </si>
  <si>
    <t>PREÇO TOTAL GLOBAL COM BDI (23%)</t>
  </si>
  <si>
    <t>sinduscon</t>
  </si>
  <si>
    <t>cotação</t>
  </si>
  <si>
    <t>Linarde Pereira Alves</t>
  </si>
  <si>
    <t>Eng. Civil</t>
  </si>
  <si>
    <t>CREA 10490/D</t>
  </si>
  <si>
    <t>CRONOGRAMA FISICO FINANCEIRO</t>
  </si>
  <si>
    <t>LOCAL : RIBAS DO RIO PARDO/MS</t>
  </si>
  <si>
    <t>ITEM</t>
  </si>
  <si>
    <t xml:space="preserve">Discriminação </t>
  </si>
  <si>
    <t>dos Serviços</t>
  </si>
  <si>
    <t>%</t>
  </si>
  <si>
    <t>Engenheiro Civil</t>
  </si>
  <si>
    <t>Ribas do Ribas, 23 de outubro de 20122</t>
  </si>
  <si>
    <t>15 dias</t>
  </si>
  <si>
    <t>Limpeza da área: 13,00(largura) x 13,00 (comprimento x 0,20 (profundidade)</t>
  </si>
  <si>
    <t>4 lados de 6,10 m com 2,0 metros de altura</t>
  </si>
  <si>
    <t>9 estacas de 12 metros de profunidade</t>
  </si>
  <si>
    <t>Conforme projeto</t>
  </si>
  <si>
    <t>1,1 altura x 1,6 de comprimento</t>
  </si>
  <si>
    <t>1,10 de largura x  1,60 de comprimento</t>
  </si>
  <si>
    <t>(1,3 + 1,1 + 1,1) comprimento das paredes x 1,2 altura</t>
  </si>
  <si>
    <t>2 (largura) x 1,75 (comprimento)</t>
  </si>
  <si>
    <t>regularização 3,5 x 0,595 (profundidade)</t>
  </si>
  <si>
    <t>conforme projeto</t>
  </si>
  <si>
    <t>conforme item 2.2.1</t>
  </si>
  <si>
    <t>area interna das paredes</t>
  </si>
  <si>
    <t>area externa das paredes</t>
  </si>
  <si>
    <t>area da laje calculada anteriormente</t>
  </si>
  <si>
    <t>Fonte:</t>
  </si>
  <si>
    <t>SINAPI/ OUT-22</t>
  </si>
  <si>
    <t>OBRA/SERVIÇO : Reforma Caixa d'água</t>
  </si>
  <si>
    <t>Ribas do Rio Pardo, 23 de outubro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</si>
</sst>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;[Red]\-&quot;R$&quot;#,##0.00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9" xfId="0" applyBorder="1"/>
    <xf numFmtId="10" fontId="0" fillId="0" borderId="9" xfId="0" applyNumberFormat="1" applyBorder="1"/>
    <xf numFmtId="0" fontId="5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D09D-58C8-4192-9D40-7CEBCAD3EBD0}">
  <sheetPr>
    <pageSetUpPr fitToPage="1"/>
  </sheetPr>
  <dimension ref="A1:I77"/>
  <sheetViews>
    <sheetView workbookViewId="0">
      <selection activeCell="C82" sqref="C82"/>
    </sheetView>
  </sheetViews>
  <sheetFormatPr defaultRowHeight="15" x14ac:dyDescent="0.25"/>
  <cols>
    <col min="3" max="3" width="52.140625" customWidth="1"/>
    <col min="9" max="9" width="35.5703125" bestFit="1" customWidth="1"/>
  </cols>
  <sheetData>
    <row r="1" spans="1:9" ht="15.75" thickBot="1" x14ac:dyDescent="0.3">
      <c r="A1" s="1"/>
    </row>
    <row r="2" spans="1:9" ht="15.75" thickBot="1" x14ac:dyDescent="0.3">
      <c r="A2" s="2"/>
      <c r="B2" s="24" t="s">
        <v>0</v>
      </c>
      <c r="C2" s="24"/>
      <c r="D2" s="24"/>
      <c r="E2" s="24"/>
      <c r="F2" s="25"/>
      <c r="G2" s="26"/>
      <c r="H2" s="13"/>
      <c r="I2" s="11" t="s">
        <v>1</v>
      </c>
    </row>
    <row r="3" spans="1:9" ht="15.75" thickBot="1" x14ac:dyDescent="0.3">
      <c r="A3" s="4"/>
      <c r="B3" s="24" t="s">
        <v>2</v>
      </c>
      <c r="C3" s="24"/>
      <c r="D3" s="24"/>
      <c r="E3" s="24"/>
      <c r="F3" s="25"/>
      <c r="G3" s="26"/>
      <c r="H3" s="13"/>
      <c r="I3" s="2"/>
    </row>
    <row r="4" spans="1:9" ht="30" customHeight="1" thickBot="1" x14ac:dyDescent="0.3">
      <c r="A4" s="5" t="s">
        <v>3</v>
      </c>
      <c r="B4" s="32" t="s">
        <v>4</v>
      </c>
      <c r="C4" s="33"/>
      <c r="D4" s="32" t="s">
        <v>5</v>
      </c>
      <c r="E4" s="33"/>
      <c r="F4" s="32" t="s">
        <v>6</v>
      </c>
      <c r="G4" s="33"/>
      <c r="H4" s="12"/>
      <c r="I4" s="2" t="s">
        <v>7</v>
      </c>
    </row>
    <row r="5" spans="1:9" ht="15.75" thickBot="1" x14ac:dyDescent="0.3">
      <c r="A5" s="5">
        <v>1</v>
      </c>
      <c r="B5" s="30" t="s">
        <v>10</v>
      </c>
      <c r="C5" s="31"/>
      <c r="D5" s="29"/>
      <c r="E5" s="26"/>
      <c r="F5" s="29"/>
      <c r="G5" s="26"/>
      <c r="H5" s="13"/>
      <c r="I5" s="11" t="s">
        <v>11</v>
      </c>
    </row>
    <row r="6" spans="1:9" ht="30" customHeight="1" thickBot="1" x14ac:dyDescent="0.3">
      <c r="A6" s="5" t="s">
        <v>12</v>
      </c>
      <c r="B6" s="27" t="s">
        <v>13</v>
      </c>
      <c r="C6" s="28"/>
      <c r="D6" s="29"/>
      <c r="E6" s="26"/>
      <c r="F6" s="29"/>
      <c r="G6" s="26"/>
      <c r="H6" s="13"/>
      <c r="I6" s="2"/>
    </row>
    <row r="7" spans="1:9" ht="30" customHeight="1" thickBot="1" x14ac:dyDescent="0.3">
      <c r="A7" s="5" t="s">
        <v>14</v>
      </c>
      <c r="B7" s="34" t="s">
        <v>17</v>
      </c>
      <c r="C7" s="35"/>
      <c r="D7" s="32">
        <v>33.840000000000003</v>
      </c>
      <c r="E7" s="33"/>
      <c r="F7" s="32" t="s">
        <v>15</v>
      </c>
      <c r="G7" s="33"/>
      <c r="H7" s="12"/>
      <c r="I7" s="19" t="s">
        <v>137</v>
      </c>
    </row>
    <row r="8" spans="1:9" ht="30.75" thickBot="1" x14ac:dyDescent="0.3">
      <c r="A8" s="5" t="s">
        <v>16</v>
      </c>
      <c r="B8" s="34" t="s">
        <v>18</v>
      </c>
      <c r="C8" s="35"/>
      <c r="D8" s="32">
        <v>48.8</v>
      </c>
      <c r="E8" s="33"/>
      <c r="F8" s="32" t="s">
        <v>19</v>
      </c>
      <c r="G8" s="33"/>
      <c r="H8" s="12"/>
      <c r="I8" s="11" t="s">
        <v>138</v>
      </c>
    </row>
    <row r="9" spans="1:9" ht="30" customHeight="1" thickBot="1" x14ac:dyDescent="0.3">
      <c r="A9" s="5">
        <v>2</v>
      </c>
      <c r="B9" s="27" t="s">
        <v>21</v>
      </c>
      <c r="C9" s="28"/>
      <c r="D9" s="29"/>
      <c r="E9" s="26"/>
      <c r="F9" s="29"/>
      <c r="G9" s="26"/>
      <c r="H9" s="13"/>
      <c r="I9" s="2"/>
    </row>
    <row r="10" spans="1:9" ht="30" customHeight="1" thickBot="1" x14ac:dyDescent="0.3">
      <c r="A10" s="5" t="s">
        <v>22</v>
      </c>
      <c r="B10" s="27" t="s">
        <v>23</v>
      </c>
      <c r="C10" s="28"/>
      <c r="D10" s="29"/>
      <c r="E10" s="26"/>
      <c r="F10" s="29"/>
      <c r="G10" s="26"/>
      <c r="H10" s="13"/>
      <c r="I10" s="2"/>
    </row>
    <row r="11" spans="1:9" ht="90.75" thickBot="1" x14ac:dyDescent="0.3">
      <c r="A11" s="5" t="s">
        <v>24</v>
      </c>
      <c r="B11" s="34" t="s">
        <v>25</v>
      </c>
      <c r="C11" s="35"/>
      <c r="D11" s="32">
        <v>108</v>
      </c>
      <c r="E11" s="33"/>
      <c r="F11" s="36" t="s">
        <v>26</v>
      </c>
      <c r="G11" s="37"/>
      <c r="H11" s="17"/>
      <c r="I11" s="19" t="s">
        <v>139</v>
      </c>
    </row>
    <row r="12" spans="1:9" ht="15.75" thickBot="1" x14ac:dyDescent="0.3">
      <c r="A12" s="5" t="s">
        <v>27</v>
      </c>
      <c r="B12" s="34" t="s">
        <v>28</v>
      </c>
      <c r="C12" s="35"/>
      <c r="D12" s="32">
        <v>7</v>
      </c>
      <c r="E12" s="33"/>
      <c r="F12" s="32" t="s">
        <v>19</v>
      </c>
      <c r="G12" s="33"/>
      <c r="H12" s="12"/>
      <c r="I12" s="19" t="s">
        <v>140</v>
      </c>
    </row>
    <row r="13" spans="1:9" ht="30" customHeight="1" thickBot="1" x14ac:dyDescent="0.3">
      <c r="A13" s="5" t="s">
        <v>29</v>
      </c>
      <c r="B13" s="34" t="s">
        <v>30</v>
      </c>
      <c r="C13" s="35"/>
      <c r="D13" s="32">
        <v>1.63</v>
      </c>
      <c r="E13" s="33"/>
      <c r="F13" s="32" t="s">
        <v>15</v>
      </c>
      <c r="G13" s="33"/>
      <c r="H13" s="12"/>
      <c r="I13" s="19" t="s">
        <v>140</v>
      </c>
    </row>
    <row r="14" spans="1:9" ht="15.75" customHeight="1" thickBot="1" x14ac:dyDescent="0.3">
      <c r="A14" s="5" t="s">
        <v>31</v>
      </c>
      <c r="B14" s="34" t="s">
        <v>32</v>
      </c>
      <c r="C14" s="35"/>
      <c r="D14" s="32">
        <v>39.549999999999997</v>
      </c>
      <c r="E14" s="33"/>
      <c r="F14" s="32" t="s">
        <v>33</v>
      </c>
      <c r="G14" s="33"/>
      <c r="H14" s="12"/>
      <c r="I14" s="11" t="s">
        <v>140</v>
      </c>
    </row>
    <row r="15" spans="1:9" ht="15.75" thickBot="1" x14ac:dyDescent="0.3">
      <c r="A15" s="5" t="s">
        <v>34</v>
      </c>
      <c r="B15" s="34" t="s">
        <v>35</v>
      </c>
      <c r="C15" s="35"/>
      <c r="D15" s="32">
        <v>171.84</v>
      </c>
      <c r="E15" s="33"/>
      <c r="F15" s="32" t="s">
        <v>33</v>
      </c>
      <c r="G15" s="33"/>
      <c r="H15" s="12"/>
      <c r="I15" s="11" t="s">
        <v>140</v>
      </c>
    </row>
    <row r="16" spans="1:9" ht="30" customHeight="1" thickBot="1" x14ac:dyDescent="0.3">
      <c r="A16" s="5" t="s">
        <v>36</v>
      </c>
      <c r="B16" s="34" t="s">
        <v>37</v>
      </c>
      <c r="C16" s="35"/>
      <c r="D16" s="32">
        <v>64.39</v>
      </c>
      <c r="E16" s="33"/>
      <c r="F16" s="32" t="s">
        <v>33</v>
      </c>
      <c r="G16" s="33"/>
      <c r="H16" s="12"/>
      <c r="I16" s="11" t="s">
        <v>140</v>
      </c>
    </row>
    <row r="17" spans="1:9" ht="30" customHeight="1" thickBot="1" x14ac:dyDescent="0.3">
      <c r="A17" s="5" t="s">
        <v>38</v>
      </c>
      <c r="B17" s="27" t="s">
        <v>39</v>
      </c>
      <c r="C17" s="28"/>
      <c r="D17" s="29"/>
      <c r="E17" s="26"/>
      <c r="F17" s="29"/>
      <c r="G17" s="26"/>
      <c r="H17" s="13"/>
      <c r="I17" s="2"/>
    </row>
    <row r="18" spans="1:9" ht="33.75" customHeight="1" thickBot="1" x14ac:dyDescent="0.3">
      <c r="A18" s="5" t="s">
        <v>40</v>
      </c>
      <c r="B18" s="34" t="s">
        <v>41</v>
      </c>
      <c r="C18" s="35"/>
      <c r="D18" s="32">
        <v>1.76</v>
      </c>
      <c r="E18" s="33"/>
      <c r="F18" s="32" t="s">
        <v>19</v>
      </c>
      <c r="G18" s="33"/>
      <c r="H18" s="12"/>
      <c r="I18" s="19" t="s">
        <v>141</v>
      </c>
    </row>
    <row r="19" spans="1:9" ht="30" customHeight="1" thickBot="1" x14ac:dyDescent="0.3">
      <c r="A19" s="5" t="s">
        <v>42</v>
      </c>
      <c r="B19" s="34" t="s">
        <v>43</v>
      </c>
      <c r="C19" s="35"/>
      <c r="D19" s="32">
        <v>2.04</v>
      </c>
      <c r="E19" s="33"/>
      <c r="F19" s="32" t="s">
        <v>19</v>
      </c>
      <c r="G19" s="33"/>
      <c r="H19" s="12"/>
      <c r="I19" s="19" t="s">
        <v>142</v>
      </c>
    </row>
    <row r="20" spans="1:9" ht="30" customHeight="1" thickBot="1" x14ac:dyDescent="0.3">
      <c r="A20" s="5" t="s">
        <v>44</v>
      </c>
      <c r="B20" s="34" t="s">
        <v>45</v>
      </c>
      <c r="C20" s="35"/>
      <c r="D20" s="32">
        <v>0.18</v>
      </c>
      <c r="E20" s="33"/>
      <c r="F20" s="32" t="s">
        <v>15</v>
      </c>
      <c r="G20" s="33"/>
      <c r="H20" s="12"/>
      <c r="I20" s="19" t="s">
        <v>140</v>
      </c>
    </row>
    <row r="21" spans="1:9" ht="30.75" thickBot="1" x14ac:dyDescent="0.3">
      <c r="A21" s="5" t="s">
        <v>46</v>
      </c>
      <c r="B21" s="34" t="s">
        <v>47</v>
      </c>
      <c r="C21" s="35"/>
      <c r="D21" s="32">
        <v>4.2</v>
      </c>
      <c r="E21" s="33"/>
      <c r="F21" s="32" t="s">
        <v>19</v>
      </c>
      <c r="G21" s="33"/>
      <c r="H21" s="12"/>
      <c r="I21" s="19" t="s">
        <v>143</v>
      </c>
    </row>
    <row r="22" spans="1:9" ht="15.75" thickBot="1" x14ac:dyDescent="0.3">
      <c r="A22" s="5" t="s">
        <v>48</v>
      </c>
      <c r="B22" s="34" t="s">
        <v>49</v>
      </c>
      <c r="C22" s="35"/>
      <c r="D22" s="32">
        <v>1</v>
      </c>
      <c r="E22" s="33"/>
      <c r="F22" s="32" t="s">
        <v>50</v>
      </c>
      <c r="G22" s="33"/>
      <c r="H22" s="12"/>
      <c r="I22" s="19"/>
    </row>
    <row r="23" spans="1:9" ht="45" customHeight="1" thickBot="1" x14ac:dyDescent="0.3">
      <c r="A23" s="5" t="s">
        <v>51</v>
      </c>
      <c r="B23" s="27" t="s">
        <v>52</v>
      </c>
      <c r="C23" s="28"/>
      <c r="D23" s="29"/>
      <c r="E23" s="26"/>
      <c r="F23" s="29"/>
      <c r="G23" s="26"/>
      <c r="H23" s="13"/>
      <c r="I23" s="2"/>
    </row>
    <row r="24" spans="1:9" ht="30" customHeight="1" thickBot="1" x14ac:dyDescent="0.3">
      <c r="A24" s="5" t="s">
        <v>53</v>
      </c>
      <c r="B24" s="34" t="s">
        <v>54</v>
      </c>
      <c r="C24" s="35"/>
      <c r="D24" s="32">
        <v>3.5</v>
      </c>
      <c r="E24" s="33"/>
      <c r="F24" s="32" t="s">
        <v>19</v>
      </c>
      <c r="G24" s="33"/>
      <c r="H24" s="12"/>
      <c r="I24" s="19" t="s">
        <v>144</v>
      </c>
    </row>
    <row r="25" spans="1:9" ht="30" customHeight="1" thickBot="1" x14ac:dyDescent="0.3">
      <c r="A25" s="5" t="s">
        <v>55</v>
      </c>
      <c r="B25" s="34" t="s">
        <v>56</v>
      </c>
      <c r="C25" s="35"/>
      <c r="D25" s="32">
        <v>0.17</v>
      </c>
      <c r="E25" s="33"/>
      <c r="F25" s="32" t="s">
        <v>15</v>
      </c>
      <c r="G25" s="33"/>
      <c r="H25" s="12"/>
      <c r="I25" s="19" t="s">
        <v>145</v>
      </c>
    </row>
    <row r="26" spans="1:9" ht="30" customHeight="1" thickBot="1" x14ac:dyDescent="0.3">
      <c r="A26" s="5" t="s">
        <v>57</v>
      </c>
      <c r="B26" s="34" t="s">
        <v>58</v>
      </c>
      <c r="C26" s="35"/>
      <c r="D26" s="32">
        <v>0.17</v>
      </c>
      <c r="E26" s="33"/>
      <c r="F26" s="32" t="s">
        <v>15</v>
      </c>
      <c r="G26" s="33"/>
      <c r="H26" s="12"/>
      <c r="I26" s="19" t="s">
        <v>145</v>
      </c>
    </row>
    <row r="27" spans="1:9" ht="30" customHeight="1" thickBot="1" x14ac:dyDescent="0.3">
      <c r="A27" s="5" t="s">
        <v>59</v>
      </c>
      <c r="B27" s="34" t="s">
        <v>60</v>
      </c>
      <c r="C27" s="35"/>
      <c r="D27" s="32">
        <v>3.5</v>
      </c>
      <c r="E27" s="33"/>
      <c r="F27" s="32" t="s">
        <v>19</v>
      </c>
      <c r="G27" s="33"/>
      <c r="H27" s="12"/>
      <c r="I27" s="19" t="s">
        <v>144</v>
      </c>
    </row>
    <row r="28" spans="1:9" ht="15.75" thickBot="1" x14ac:dyDescent="0.3">
      <c r="A28" s="5" t="s">
        <v>61</v>
      </c>
      <c r="B28" s="27" t="s">
        <v>62</v>
      </c>
      <c r="C28" s="28"/>
      <c r="D28" s="29"/>
      <c r="E28" s="26"/>
      <c r="F28" s="29"/>
      <c r="G28" s="26"/>
      <c r="H28" s="13"/>
      <c r="I28" s="19"/>
    </row>
    <row r="29" spans="1:9" ht="60" customHeight="1" thickBot="1" x14ac:dyDescent="0.3">
      <c r="A29" s="5" t="s">
        <v>63</v>
      </c>
      <c r="B29" s="34" t="s">
        <v>64</v>
      </c>
      <c r="C29" s="35"/>
      <c r="D29" s="32">
        <v>1</v>
      </c>
      <c r="E29" s="33"/>
      <c r="F29" s="32" t="s">
        <v>65</v>
      </c>
      <c r="G29" s="33"/>
      <c r="H29" s="12"/>
      <c r="I29" s="20" t="s">
        <v>146</v>
      </c>
    </row>
    <row r="30" spans="1:9" ht="15.75" thickBot="1" x14ac:dyDescent="0.3">
      <c r="A30" s="6"/>
      <c r="B30" s="29"/>
      <c r="C30" s="26"/>
      <c r="D30" s="29"/>
      <c r="E30" s="26"/>
      <c r="F30" s="29"/>
      <c r="G30" s="26"/>
      <c r="H30" s="13"/>
      <c r="I30" s="19"/>
    </row>
    <row r="31" spans="1:9" ht="15.75" thickBot="1" x14ac:dyDescent="0.3">
      <c r="A31" s="6"/>
      <c r="B31" s="38" t="s">
        <v>66</v>
      </c>
      <c r="C31" s="39"/>
      <c r="D31" s="29"/>
      <c r="E31" s="26"/>
      <c r="F31" s="29"/>
      <c r="G31" s="26"/>
      <c r="H31" s="13"/>
      <c r="I31" s="19"/>
    </row>
    <row r="32" spans="1:9" ht="15.75" thickBot="1" x14ac:dyDescent="0.3">
      <c r="A32" s="6"/>
      <c r="B32" s="29"/>
      <c r="C32" s="26"/>
      <c r="D32" s="29"/>
      <c r="E32" s="26"/>
      <c r="F32" s="29"/>
      <c r="G32" s="26"/>
      <c r="H32" s="13"/>
      <c r="I32" s="19"/>
    </row>
    <row r="33" spans="1:9" ht="15.75" thickBot="1" x14ac:dyDescent="0.3">
      <c r="A33" s="5">
        <v>3</v>
      </c>
      <c r="B33" s="27" t="s">
        <v>67</v>
      </c>
      <c r="C33" s="28"/>
      <c r="D33" s="29"/>
      <c r="E33" s="26"/>
      <c r="F33" s="29"/>
      <c r="G33" s="26"/>
      <c r="H33" s="13"/>
      <c r="I33" s="19"/>
    </row>
    <row r="34" spans="1:9" ht="15.75" thickBot="1" x14ac:dyDescent="0.3">
      <c r="A34" s="5" t="s">
        <v>68</v>
      </c>
      <c r="B34" s="27" t="s">
        <v>69</v>
      </c>
      <c r="C34" s="28"/>
      <c r="D34" s="29"/>
      <c r="E34" s="26"/>
      <c r="F34" s="29"/>
      <c r="G34" s="26"/>
      <c r="H34" s="13"/>
      <c r="I34" s="19"/>
    </row>
    <row r="35" spans="1:9" ht="45" customHeight="1" thickBot="1" x14ac:dyDescent="0.3">
      <c r="A35" s="5" t="s">
        <v>70</v>
      </c>
      <c r="B35" s="34" t="s">
        <v>71</v>
      </c>
      <c r="C35" s="35"/>
      <c r="D35" s="32">
        <v>1.76</v>
      </c>
      <c r="E35" s="33"/>
      <c r="F35" s="32" t="s">
        <v>19</v>
      </c>
      <c r="G35" s="33"/>
      <c r="H35" s="12"/>
      <c r="I35" s="19" t="s">
        <v>147</v>
      </c>
    </row>
    <row r="36" spans="1:9" ht="15.75" thickBot="1" x14ac:dyDescent="0.3">
      <c r="A36" s="5" t="s">
        <v>72</v>
      </c>
      <c r="B36" s="27" t="s">
        <v>73</v>
      </c>
      <c r="C36" s="28"/>
      <c r="D36" s="29"/>
      <c r="E36" s="26"/>
      <c r="F36" s="29"/>
      <c r="G36" s="26"/>
      <c r="H36" s="13"/>
      <c r="I36" s="19"/>
    </row>
    <row r="37" spans="1:9" ht="75" customHeight="1" thickBot="1" x14ac:dyDescent="0.3">
      <c r="A37" s="5" t="s">
        <v>74</v>
      </c>
      <c r="B37" s="34" t="s">
        <v>75</v>
      </c>
      <c r="C37" s="35"/>
      <c r="D37" s="32">
        <v>2.3199999999999998</v>
      </c>
      <c r="E37" s="33"/>
      <c r="F37" s="32" t="s">
        <v>19</v>
      </c>
      <c r="G37" s="33"/>
      <c r="H37" s="12"/>
      <c r="I37" s="19" t="s">
        <v>148</v>
      </c>
    </row>
    <row r="38" spans="1:9" ht="15.75" thickBot="1" x14ac:dyDescent="0.3">
      <c r="A38" s="5" t="s">
        <v>76</v>
      </c>
      <c r="B38" s="27" t="s">
        <v>77</v>
      </c>
      <c r="C38" s="28"/>
      <c r="D38" s="29"/>
      <c r="E38" s="26"/>
      <c r="F38" s="29"/>
      <c r="G38" s="26"/>
      <c r="H38" s="13"/>
      <c r="I38" s="19"/>
    </row>
    <row r="39" spans="1:9" ht="75" customHeight="1" thickBot="1" x14ac:dyDescent="0.3">
      <c r="A39" s="5" t="s">
        <v>78</v>
      </c>
      <c r="B39" s="34" t="s">
        <v>75</v>
      </c>
      <c r="C39" s="35"/>
      <c r="D39" s="32">
        <v>3.43</v>
      </c>
      <c r="E39" s="33"/>
      <c r="F39" s="32" t="s">
        <v>19</v>
      </c>
      <c r="G39" s="33"/>
      <c r="H39" s="12"/>
      <c r="I39" s="19" t="s">
        <v>149</v>
      </c>
    </row>
    <row r="40" spans="1:9" ht="15.75" thickBot="1" x14ac:dyDescent="0.3">
      <c r="A40" s="5" t="s">
        <v>79</v>
      </c>
      <c r="B40" s="27" t="s">
        <v>80</v>
      </c>
      <c r="C40" s="28"/>
      <c r="D40" s="29"/>
      <c r="E40" s="26"/>
      <c r="F40" s="29"/>
      <c r="G40" s="26"/>
      <c r="H40" s="13"/>
      <c r="I40" s="19">
        <v>100743</v>
      </c>
    </row>
    <row r="41" spans="1:9" ht="60" customHeight="1" thickBot="1" x14ac:dyDescent="0.3">
      <c r="A41" s="5" t="s">
        <v>81</v>
      </c>
      <c r="B41" s="34" t="s">
        <v>82</v>
      </c>
      <c r="C41" s="35"/>
      <c r="D41" s="32">
        <v>2.04</v>
      </c>
      <c r="E41" s="33"/>
      <c r="F41" s="32" t="s">
        <v>19</v>
      </c>
      <c r="G41" s="33"/>
      <c r="H41" s="12"/>
      <c r="I41" s="19" t="s">
        <v>150</v>
      </c>
    </row>
    <row r="42" spans="1:9" ht="15.75" thickBot="1" x14ac:dyDescent="0.3">
      <c r="A42" s="6"/>
      <c r="B42" s="29"/>
      <c r="C42" s="26"/>
      <c r="D42" s="29"/>
      <c r="E42" s="26"/>
      <c r="F42" s="29"/>
      <c r="G42" s="26"/>
      <c r="H42" s="13"/>
      <c r="I42" s="19"/>
    </row>
    <row r="43" spans="1:9" ht="15.75" thickBot="1" x14ac:dyDescent="0.3">
      <c r="A43" s="6"/>
      <c r="B43" s="38" t="s">
        <v>83</v>
      </c>
      <c r="C43" s="39"/>
      <c r="D43" s="29"/>
      <c r="E43" s="26"/>
      <c r="F43" s="29"/>
      <c r="G43" s="26"/>
      <c r="H43" s="13"/>
      <c r="I43" s="19"/>
    </row>
    <row r="44" spans="1:9" ht="15.75" thickBot="1" x14ac:dyDescent="0.3">
      <c r="A44" s="5">
        <v>4</v>
      </c>
      <c r="B44" s="27" t="s">
        <v>84</v>
      </c>
      <c r="C44" s="28"/>
      <c r="D44" s="29"/>
      <c r="E44" s="26"/>
      <c r="F44" s="29"/>
      <c r="G44" s="26"/>
      <c r="H44" s="13"/>
      <c r="I44" s="19"/>
    </row>
    <row r="45" spans="1:9" ht="30" customHeight="1" thickBot="1" x14ac:dyDescent="0.3">
      <c r="A45" s="5" t="s">
        <v>85</v>
      </c>
      <c r="B45" s="34" t="s">
        <v>86</v>
      </c>
      <c r="C45" s="35"/>
      <c r="D45" s="32">
        <v>0.5</v>
      </c>
      <c r="E45" s="33"/>
      <c r="F45" s="32" t="s">
        <v>26</v>
      </c>
      <c r="G45" s="33"/>
      <c r="H45" s="12"/>
      <c r="I45" s="19" t="s">
        <v>146</v>
      </c>
    </row>
    <row r="46" spans="1:9" ht="30" customHeight="1" thickBot="1" x14ac:dyDescent="0.3">
      <c r="A46" s="5" t="s">
        <v>87</v>
      </c>
      <c r="B46" s="34" t="s">
        <v>88</v>
      </c>
      <c r="C46" s="35"/>
      <c r="D46" s="32">
        <v>32.700000000000003</v>
      </c>
      <c r="E46" s="33"/>
      <c r="F46" s="32" t="s">
        <v>26</v>
      </c>
      <c r="G46" s="33"/>
      <c r="H46" s="12"/>
      <c r="I46" s="19" t="s">
        <v>146</v>
      </c>
    </row>
    <row r="47" spans="1:9" ht="30" customHeight="1" thickBot="1" x14ac:dyDescent="0.3">
      <c r="A47" s="5" t="s">
        <v>89</v>
      </c>
      <c r="B47" s="34" t="s">
        <v>90</v>
      </c>
      <c r="C47" s="35"/>
      <c r="D47" s="32">
        <v>4.4000000000000004</v>
      </c>
      <c r="E47" s="33"/>
      <c r="F47" s="32" t="s">
        <v>26</v>
      </c>
      <c r="G47" s="33"/>
      <c r="H47" s="12"/>
      <c r="I47" s="19" t="s">
        <v>146</v>
      </c>
    </row>
    <row r="48" spans="1:9" ht="30" customHeight="1" thickBot="1" x14ac:dyDescent="0.3">
      <c r="A48" s="5" t="s">
        <v>91</v>
      </c>
      <c r="B48" s="34" t="s">
        <v>92</v>
      </c>
      <c r="C48" s="35"/>
      <c r="D48" s="32">
        <v>50.7</v>
      </c>
      <c r="E48" s="33"/>
      <c r="F48" s="32" t="s">
        <v>26</v>
      </c>
      <c r="G48" s="33"/>
      <c r="H48" s="12"/>
      <c r="I48" s="19" t="s">
        <v>146</v>
      </c>
    </row>
    <row r="49" spans="1:9" ht="30" customHeight="1" thickBot="1" x14ac:dyDescent="0.3">
      <c r="A49" s="5" t="s">
        <v>93</v>
      </c>
      <c r="B49" s="34" t="s">
        <v>94</v>
      </c>
      <c r="C49" s="35"/>
      <c r="D49" s="32">
        <v>1</v>
      </c>
      <c r="E49" s="33"/>
      <c r="F49" s="32" t="s">
        <v>65</v>
      </c>
      <c r="G49" s="33"/>
      <c r="H49" s="12"/>
      <c r="I49" s="19" t="s">
        <v>146</v>
      </c>
    </row>
    <row r="50" spans="1:9" ht="30" customHeight="1" thickBot="1" x14ac:dyDescent="0.3">
      <c r="A50" s="5" t="s">
        <v>95</v>
      </c>
      <c r="B50" s="34" t="s">
        <v>96</v>
      </c>
      <c r="C50" s="35"/>
      <c r="D50" s="32">
        <v>1</v>
      </c>
      <c r="E50" s="33"/>
      <c r="F50" s="32" t="s">
        <v>65</v>
      </c>
      <c r="G50" s="33"/>
      <c r="H50" s="12"/>
      <c r="I50" s="19" t="s">
        <v>146</v>
      </c>
    </row>
    <row r="51" spans="1:9" ht="30" customHeight="1" thickBot="1" x14ac:dyDescent="0.3">
      <c r="A51" s="5" t="s">
        <v>97</v>
      </c>
      <c r="B51" s="34" t="s">
        <v>98</v>
      </c>
      <c r="C51" s="35"/>
      <c r="D51" s="32">
        <v>4</v>
      </c>
      <c r="E51" s="33"/>
      <c r="F51" s="32" t="s">
        <v>65</v>
      </c>
      <c r="G51" s="33"/>
      <c r="H51" s="12"/>
      <c r="I51" s="19" t="s">
        <v>146</v>
      </c>
    </row>
    <row r="52" spans="1:9" ht="30" customHeight="1" thickBot="1" x14ac:dyDescent="0.3">
      <c r="A52" s="5" t="s">
        <v>99</v>
      </c>
      <c r="B52" s="34" t="s">
        <v>100</v>
      </c>
      <c r="C52" s="35"/>
      <c r="D52" s="32">
        <v>4</v>
      </c>
      <c r="E52" s="33"/>
      <c r="F52" s="32" t="s">
        <v>65</v>
      </c>
      <c r="G52" s="33"/>
      <c r="H52" s="12"/>
      <c r="I52" s="19" t="s">
        <v>146</v>
      </c>
    </row>
    <row r="53" spans="1:9" ht="30" customHeight="1" thickBot="1" x14ac:dyDescent="0.3">
      <c r="A53" s="5" t="s">
        <v>101</v>
      </c>
      <c r="B53" s="34" t="s">
        <v>102</v>
      </c>
      <c r="C53" s="35"/>
      <c r="D53" s="32">
        <v>2</v>
      </c>
      <c r="E53" s="33"/>
      <c r="F53" s="32" t="s">
        <v>65</v>
      </c>
      <c r="G53" s="33"/>
      <c r="H53" s="12"/>
      <c r="I53" s="19" t="s">
        <v>146</v>
      </c>
    </row>
    <row r="54" spans="1:9" ht="30" customHeight="1" thickBot="1" x14ac:dyDescent="0.3">
      <c r="A54" s="5" t="s">
        <v>103</v>
      </c>
      <c r="B54" s="34" t="s">
        <v>104</v>
      </c>
      <c r="C54" s="35"/>
      <c r="D54" s="32">
        <v>1</v>
      </c>
      <c r="E54" s="33"/>
      <c r="F54" s="32" t="s">
        <v>65</v>
      </c>
      <c r="G54" s="33"/>
      <c r="H54" s="12"/>
      <c r="I54" s="19" t="s">
        <v>146</v>
      </c>
    </row>
    <row r="55" spans="1:9" ht="30" customHeight="1" thickBot="1" x14ac:dyDescent="0.3">
      <c r="A55" s="5" t="s">
        <v>105</v>
      </c>
      <c r="B55" s="34" t="s">
        <v>106</v>
      </c>
      <c r="C55" s="35"/>
      <c r="D55" s="32">
        <v>1</v>
      </c>
      <c r="E55" s="33"/>
      <c r="F55" s="32" t="s">
        <v>65</v>
      </c>
      <c r="G55" s="33"/>
      <c r="H55" s="12"/>
      <c r="I55" s="19" t="s">
        <v>146</v>
      </c>
    </row>
    <row r="56" spans="1:9" ht="30" customHeight="1" thickBot="1" x14ac:dyDescent="0.3">
      <c r="A56" s="5" t="s">
        <v>107</v>
      </c>
      <c r="B56" s="34" t="s">
        <v>108</v>
      </c>
      <c r="C56" s="35"/>
      <c r="D56" s="32">
        <v>1</v>
      </c>
      <c r="E56" s="33"/>
      <c r="F56" s="32" t="s">
        <v>65</v>
      </c>
      <c r="G56" s="33"/>
      <c r="H56" s="12"/>
      <c r="I56" s="19" t="s">
        <v>146</v>
      </c>
    </row>
    <row r="57" spans="1:9" ht="30" customHeight="1" thickBot="1" x14ac:dyDescent="0.3">
      <c r="A57" s="5" t="s">
        <v>109</v>
      </c>
      <c r="B57" s="34" t="s">
        <v>110</v>
      </c>
      <c r="C57" s="35"/>
      <c r="D57" s="32">
        <v>1</v>
      </c>
      <c r="E57" s="33"/>
      <c r="F57" s="32" t="s">
        <v>65</v>
      </c>
      <c r="G57" s="33"/>
      <c r="H57" s="12"/>
      <c r="I57" s="19" t="s">
        <v>146</v>
      </c>
    </row>
    <row r="58" spans="1:9" ht="30" customHeight="1" thickBot="1" x14ac:dyDescent="0.3">
      <c r="A58" s="5" t="s">
        <v>111</v>
      </c>
      <c r="B58" s="34" t="s">
        <v>112</v>
      </c>
      <c r="C58" s="35"/>
      <c r="D58" s="32">
        <v>1</v>
      </c>
      <c r="E58" s="33"/>
      <c r="F58" s="32" t="s">
        <v>65</v>
      </c>
      <c r="G58" s="33"/>
      <c r="H58" s="12"/>
      <c r="I58" s="19" t="s">
        <v>146</v>
      </c>
    </row>
    <row r="59" spans="1:9" ht="45" customHeight="1" thickBot="1" x14ac:dyDescent="0.3">
      <c r="A59" s="5" t="s">
        <v>113</v>
      </c>
      <c r="B59" s="34" t="s">
        <v>114</v>
      </c>
      <c r="C59" s="35"/>
      <c r="D59" s="32">
        <v>1</v>
      </c>
      <c r="E59" s="33"/>
      <c r="F59" s="32" t="s">
        <v>65</v>
      </c>
      <c r="G59" s="33"/>
      <c r="H59" s="12"/>
      <c r="I59" s="19" t="s">
        <v>146</v>
      </c>
    </row>
    <row r="60" spans="1:9" ht="30" customHeight="1" thickBot="1" x14ac:dyDescent="0.3">
      <c r="A60" s="5" t="s">
        <v>115</v>
      </c>
      <c r="B60" s="34" t="s">
        <v>116</v>
      </c>
      <c r="C60" s="35"/>
      <c r="D60" s="32">
        <v>1</v>
      </c>
      <c r="E60" s="33"/>
      <c r="F60" s="32" t="s">
        <v>65</v>
      </c>
      <c r="G60" s="33"/>
      <c r="H60" s="12"/>
      <c r="I60" s="19" t="s">
        <v>146</v>
      </c>
    </row>
    <row r="61" spans="1:9" ht="30" customHeight="1" thickBot="1" x14ac:dyDescent="0.3">
      <c r="A61" s="5" t="s">
        <v>117</v>
      </c>
      <c r="B61" s="34" t="s">
        <v>118</v>
      </c>
      <c r="C61" s="35"/>
      <c r="D61" s="32">
        <v>1</v>
      </c>
      <c r="E61" s="33"/>
      <c r="F61" s="32" t="s">
        <v>65</v>
      </c>
      <c r="G61" s="33"/>
      <c r="H61" s="12"/>
      <c r="I61" s="19" t="s">
        <v>146</v>
      </c>
    </row>
    <row r="62" spans="1:9" ht="45" customHeight="1" thickBot="1" x14ac:dyDescent="0.3">
      <c r="A62" s="5" t="s">
        <v>119</v>
      </c>
      <c r="B62" s="34" t="s">
        <v>120</v>
      </c>
      <c r="C62" s="35"/>
      <c r="D62" s="32">
        <v>1</v>
      </c>
      <c r="E62" s="33"/>
      <c r="F62" s="32" t="s">
        <v>65</v>
      </c>
      <c r="G62" s="33"/>
      <c r="H62" s="12"/>
      <c r="I62" s="19" t="s">
        <v>146</v>
      </c>
    </row>
    <row r="63" spans="1:9" ht="15.75" thickBot="1" x14ac:dyDescent="0.3">
      <c r="A63" s="6"/>
      <c r="B63" s="29"/>
      <c r="C63" s="26"/>
      <c r="D63" s="29"/>
      <c r="E63" s="26"/>
      <c r="F63" s="29"/>
      <c r="G63" s="26"/>
      <c r="H63" s="13"/>
      <c r="I63" s="19"/>
    </row>
    <row r="64" spans="1:9" ht="15.75" thickBot="1" x14ac:dyDescent="0.3">
      <c r="A64" s="6"/>
      <c r="B64" s="38" t="s">
        <v>121</v>
      </c>
      <c r="C64" s="39"/>
      <c r="D64" s="29"/>
      <c r="E64" s="26"/>
      <c r="F64" s="29"/>
      <c r="G64" s="26"/>
      <c r="H64" s="13"/>
      <c r="I64" s="19"/>
    </row>
    <row r="65" spans="1:9" x14ac:dyDescent="0.25">
      <c r="A65" s="9"/>
      <c r="B65" s="42"/>
      <c r="C65" s="43"/>
      <c r="D65" s="42"/>
      <c r="E65" s="43"/>
      <c r="F65" s="42"/>
      <c r="G65" s="43"/>
      <c r="H65" s="18"/>
      <c r="I65" s="14"/>
    </row>
    <row r="66" spans="1:9" ht="45" customHeight="1" x14ac:dyDescent="0.25">
      <c r="A66" s="40" t="s">
        <v>122</v>
      </c>
      <c r="B66" s="40"/>
      <c r="C66" s="41"/>
      <c r="D66" s="41"/>
      <c r="E66" s="41"/>
      <c r="F66" s="41"/>
      <c r="G66" s="41"/>
      <c r="H66" s="41"/>
      <c r="I66" s="41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7"/>
    </row>
    <row r="69" spans="1:9" x14ac:dyDescent="0.25">
      <c r="A69" s="8" t="s">
        <v>154</v>
      </c>
    </row>
    <row r="70" spans="1:9" x14ac:dyDescent="0.25">
      <c r="A70" s="8"/>
    </row>
    <row r="75" spans="1:9" x14ac:dyDescent="0.25">
      <c r="A75" t="s">
        <v>125</v>
      </c>
    </row>
    <row r="76" spans="1:9" x14ac:dyDescent="0.25">
      <c r="A76" t="s">
        <v>126</v>
      </c>
    </row>
    <row r="77" spans="1:9" x14ac:dyDescent="0.25">
      <c r="A77" t="s">
        <v>127</v>
      </c>
    </row>
  </sheetData>
  <mergeCells count="194">
    <mergeCell ref="A66:B66"/>
    <mergeCell ref="C66:D66"/>
    <mergeCell ref="E66:F66"/>
    <mergeCell ref="G66:I66"/>
    <mergeCell ref="B65:C65"/>
    <mergeCell ref="D65:E65"/>
    <mergeCell ref="F65:G65"/>
    <mergeCell ref="B64:C64"/>
    <mergeCell ref="D64:E64"/>
    <mergeCell ref="F64:G64"/>
    <mergeCell ref="B63:C63"/>
    <mergeCell ref="D63:E63"/>
    <mergeCell ref="F63:G63"/>
    <mergeCell ref="B62:C62"/>
    <mergeCell ref="D62:E62"/>
    <mergeCell ref="F62:G62"/>
    <mergeCell ref="B61:C61"/>
    <mergeCell ref="D61:E61"/>
    <mergeCell ref="F61:G61"/>
    <mergeCell ref="B60:C60"/>
    <mergeCell ref="D60:E60"/>
    <mergeCell ref="F60:G60"/>
    <mergeCell ref="B59:C59"/>
    <mergeCell ref="D59:E59"/>
    <mergeCell ref="F59:G59"/>
    <mergeCell ref="B58:C58"/>
    <mergeCell ref="D58:E58"/>
    <mergeCell ref="F58:G58"/>
    <mergeCell ref="B57:C57"/>
    <mergeCell ref="D57:E57"/>
    <mergeCell ref="F57:G57"/>
    <mergeCell ref="B56:C56"/>
    <mergeCell ref="D56:E56"/>
    <mergeCell ref="F56:G56"/>
    <mergeCell ref="B55:C55"/>
    <mergeCell ref="D55:E55"/>
    <mergeCell ref="F55:G55"/>
    <mergeCell ref="B54:C54"/>
    <mergeCell ref="D54:E54"/>
    <mergeCell ref="F54:G54"/>
    <mergeCell ref="B53:C53"/>
    <mergeCell ref="D53:E53"/>
    <mergeCell ref="F53:G53"/>
    <mergeCell ref="B52:C52"/>
    <mergeCell ref="D52:E52"/>
    <mergeCell ref="F52:G52"/>
    <mergeCell ref="B51:C51"/>
    <mergeCell ref="D51:E51"/>
    <mergeCell ref="F51:G51"/>
    <mergeCell ref="B50:C50"/>
    <mergeCell ref="D50:E50"/>
    <mergeCell ref="F50:G50"/>
    <mergeCell ref="B49:C49"/>
    <mergeCell ref="D49:E49"/>
    <mergeCell ref="F49:G49"/>
    <mergeCell ref="B48:C48"/>
    <mergeCell ref="D48:E48"/>
    <mergeCell ref="F48:G48"/>
    <mergeCell ref="B47:C47"/>
    <mergeCell ref="D47:E47"/>
    <mergeCell ref="F47:G47"/>
    <mergeCell ref="B46:C46"/>
    <mergeCell ref="D46:E46"/>
    <mergeCell ref="F46:G46"/>
    <mergeCell ref="B45:C45"/>
    <mergeCell ref="D45:E45"/>
    <mergeCell ref="F45:G45"/>
    <mergeCell ref="B44:C44"/>
    <mergeCell ref="D44:E44"/>
    <mergeCell ref="F44:G44"/>
    <mergeCell ref="B43:C43"/>
    <mergeCell ref="D43:E43"/>
    <mergeCell ref="F43:G43"/>
    <mergeCell ref="B42:C42"/>
    <mergeCell ref="D42:E42"/>
    <mergeCell ref="F42:G42"/>
    <mergeCell ref="B41:C41"/>
    <mergeCell ref="D41:E41"/>
    <mergeCell ref="F41:G41"/>
    <mergeCell ref="B40:C40"/>
    <mergeCell ref="D40:E40"/>
    <mergeCell ref="F40:G40"/>
    <mergeCell ref="B39:C39"/>
    <mergeCell ref="D39:E39"/>
    <mergeCell ref="F39:G39"/>
    <mergeCell ref="B38:C38"/>
    <mergeCell ref="D38:E38"/>
    <mergeCell ref="F38:G38"/>
    <mergeCell ref="B37:C37"/>
    <mergeCell ref="D37:E37"/>
    <mergeCell ref="F37:G37"/>
    <mergeCell ref="B36:C36"/>
    <mergeCell ref="D36:E36"/>
    <mergeCell ref="F36:G36"/>
    <mergeCell ref="B35:C35"/>
    <mergeCell ref="D35:E35"/>
    <mergeCell ref="F35:G35"/>
    <mergeCell ref="B34:C34"/>
    <mergeCell ref="D34:E34"/>
    <mergeCell ref="F34:G34"/>
    <mergeCell ref="B33:C33"/>
    <mergeCell ref="D33:E33"/>
    <mergeCell ref="F33:G33"/>
    <mergeCell ref="B32:C32"/>
    <mergeCell ref="D32:E32"/>
    <mergeCell ref="F32:G32"/>
    <mergeCell ref="B31:C31"/>
    <mergeCell ref="D31:E31"/>
    <mergeCell ref="F31:G31"/>
    <mergeCell ref="B30:C30"/>
    <mergeCell ref="D30:E30"/>
    <mergeCell ref="F30:G30"/>
    <mergeCell ref="B29:C29"/>
    <mergeCell ref="D29:E29"/>
    <mergeCell ref="F29:G29"/>
    <mergeCell ref="B28:C28"/>
    <mergeCell ref="D28:E28"/>
    <mergeCell ref="F28:G28"/>
    <mergeCell ref="B27:C27"/>
    <mergeCell ref="D27:E27"/>
    <mergeCell ref="F27:G27"/>
    <mergeCell ref="B26:C26"/>
    <mergeCell ref="D26:E26"/>
    <mergeCell ref="F26:G26"/>
    <mergeCell ref="B25:C25"/>
    <mergeCell ref="D25:E25"/>
    <mergeCell ref="F25:G25"/>
    <mergeCell ref="B24:C24"/>
    <mergeCell ref="D24:E24"/>
    <mergeCell ref="F24:G24"/>
    <mergeCell ref="B23:C23"/>
    <mergeCell ref="D23:E23"/>
    <mergeCell ref="F23:G23"/>
    <mergeCell ref="B22:C22"/>
    <mergeCell ref="D22:E22"/>
    <mergeCell ref="F22:G22"/>
    <mergeCell ref="B21:C21"/>
    <mergeCell ref="D21:E21"/>
    <mergeCell ref="F21:G21"/>
    <mergeCell ref="B20:C20"/>
    <mergeCell ref="D20:E20"/>
    <mergeCell ref="F20:G20"/>
    <mergeCell ref="B19:C19"/>
    <mergeCell ref="D19:E19"/>
    <mergeCell ref="F19:G19"/>
    <mergeCell ref="B18:C18"/>
    <mergeCell ref="D18:E18"/>
    <mergeCell ref="F18:G18"/>
    <mergeCell ref="B17:C17"/>
    <mergeCell ref="D17:E17"/>
    <mergeCell ref="F17:G17"/>
    <mergeCell ref="B16:C16"/>
    <mergeCell ref="D16:E16"/>
    <mergeCell ref="F16:G16"/>
    <mergeCell ref="B15:C15"/>
    <mergeCell ref="D15:E15"/>
    <mergeCell ref="F15:G15"/>
    <mergeCell ref="B14:C14"/>
    <mergeCell ref="D14:E14"/>
    <mergeCell ref="F14:G14"/>
    <mergeCell ref="B13:C13"/>
    <mergeCell ref="D13:E13"/>
    <mergeCell ref="F13:G13"/>
    <mergeCell ref="B12:C12"/>
    <mergeCell ref="D12:E12"/>
    <mergeCell ref="F12:G12"/>
    <mergeCell ref="B11:C11"/>
    <mergeCell ref="D11:E11"/>
    <mergeCell ref="F11:G11"/>
    <mergeCell ref="B10:C10"/>
    <mergeCell ref="D10:E10"/>
    <mergeCell ref="F10:G10"/>
    <mergeCell ref="B9:C9"/>
    <mergeCell ref="D9:E9"/>
    <mergeCell ref="F9:G9"/>
    <mergeCell ref="B8:C8"/>
    <mergeCell ref="D8:E8"/>
    <mergeCell ref="F8:G8"/>
    <mergeCell ref="B7:C7"/>
    <mergeCell ref="D7:E7"/>
    <mergeCell ref="F7:G7"/>
    <mergeCell ref="B2:E2"/>
    <mergeCell ref="F2:G2"/>
    <mergeCell ref="B3:E3"/>
    <mergeCell ref="F3:G3"/>
    <mergeCell ref="B6:C6"/>
    <mergeCell ref="D6:E6"/>
    <mergeCell ref="F6:G6"/>
    <mergeCell ref="B5:C5"/>
    <mergeCell ref="D5:E5"/>
    <mergeCell ref="F5:G5"/>
    <mergeCell ref="B4:C4"/>
    <mergeCell ref="D4:E4"/>
    <mergeCell ref="F4:G4"/>
  </mergeCells>
  <pageMargins left="0.51181102362204722" right="0.51181102362204722" top="0.78740157480314965" bottom="0.78740157480314965" header="0.31496062992125984" footer="0.31496062992125984"/>
  <pageSetup paperSize="9" scale="57" fitToHeight="1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267F-0B44-4EFB-9FB9-C8CCED0D0A7C}">
  <sheetPr>
    <pageSetUpPr fitToPage="1"/>
  </sheetPr>
  <dimension ref="A2:P81"/>
  <sheetViews>
    <sheetView zoomScale="70" zoomScaleNormal="70" workbookViewId="0">
      <selection activeCell="D79" sqref="D79"/>
    </sheetView>
  </sheetViews>
  <sheetFormatPr defaultRowHeight="15" x14ac:dyDescent="0.25"/>
  <cols>
    <col min="4" max="4" width="52.140625" customWidth="1"/>
  </cols>
  <sheetData>
    <row r="2" spans="1:16" ht="15.75" thickBot="1" x14ac:dyDescent="0.3">
      <c r="B2" s="1"/>
    </row>
    <row r="3" spans="1:16" ht="15.75" thickBot="1" x14ac:dyDescent="0.3">
      <c r="A3" s="15"/>
      <c r="B3" s="13"/>
      <c r="C3" s="24" t="s">
        <v>0</v>
      </c>
      <c r="D3" s="24"/>
      <c r="E3" s="24"/>
      <c r="F3" s="24"/>
      <c r="G3" s="25"/>
      <c r="H3" s="26"/>
      <c r="I3" s="32" t="s">
        <v>151</v>
      </c>
      <c r="J3" s="24"/>
      <c r="K3" s="24"/>
      <c r="L3" s="33"/>
      <c r="M3" s="32" t="s">
        <v>152</v>
      </c>
      <c r="N3" s="33"/>
    </row>
    <row r="4" spans="1:16" ht="15.75" thickBot="1" x14ac:dyDescent="0.3">
      <c r="A4" s="15"/>
      <c r="B4" s="21"/>
      <c r="C4" s="24" t="s">
        <v>2</v>
      </c>
      <c r="D4" s="24"/>
      <c r="E4" s="24"/>
      <c r="F4" s="24"/>
      <c r="G4" s="25"/>
      <c r="H4" s="26"/>
      <c r="I4" s="29"/>
      <c r="J4" s="26"/>
      <c r="K4" s="29"/>
      <c r="L4" s="26"/>
      <c r="M4" s="29"/>
      <c r="N4" s="26"/>
    </row>
    <row r="5" spans="1:16" ht="30" customHeight="1" thickBot="1" x14ac:dyDescent="0.3">
      <c r="A5" s="15"/>
      <c r="B5" s="22" t="s">
        <v>3</v>
      </c>
      <c r="C5" s="32" t="s">
        <v>4</v>
      </c>
      <c r="D5" s="33"/>
      <c r="E5" s="32" t="s">
        <v>5</v>
      </c>
      <c r="F5" s="33"/>
      <c r="G5" s="32" t="s">
        <v>6</v>
      </c>
      <c r="H5" s="33"/>
      <c r="I5" s="29" t="s">
        <v>7</v>
      </c>
      <c r="J5" s="26"/>
      <c r="K5" s="32" t="s">
        <v>8</v>
      </c>
      <c r="L5" s="33"/>
      <c r="M5" s="32" t="s">
        <v>9</v>
      </c>
      <c r="N5" s="33"/>
    </row>
    <row r="6" spans="1:16" ht="15.75" thickBot="1" x14ac:dyDescent="0.3">
      <c r="A6" s="15"/>
      <c r="B6" s="22">
        <v>1</v>
      </c>
      <c r="C6" s="30" t="s">
        <v>10</v>
      </c>
      <c r="D6" s="31"/>
      <c r="E6" s="29"/>
      <c r="F6" s="26"/>
      <c r="G6" s="29"/>
      <c r="H6" s="26"/>
      <c r="I6" s="32" t="s">
        <v>11</v>
      </c>
      <c r="J6" s="33"/>
      <c r="K6" s="52">
        <v>0.23</v>
      </c>
      <c r="L6" s="53"/>
      <c r="M6" s="29"/>
      <c r="N6" s="26"/>
    </row>
    <row r="7" spans="1:16" ht="30" customHeight="1" thickBot="1" x14ac:dyDescent="0.3">
      <c r="A7" s="15"/>
      <c r="B7" s="22" t="s">
        <v>12</v>
      </c>
      <c r="C7" s="27" t="s">
        <v>13</v>
      </c>
      <c r="D7" s="28"/>
      <c r="E7" s="29"/>
      <c r="F7" s="26"/>
      <c r="G7" s="29"/>
      <c r="H7" s="26"/>
      <c r="I7" s="29"/>
      <c r="J7" s="26"/>
      <c r="K7" s="29"/>
      <c r="L7" s="26"/>
      <c r="M7" s="29"/>
      <c r="N7" s="26"/>
    </row>
    <row r="8" spans="1:16" ht="30" customHeight="1" thickBot="1" x14ac:dyDescent="0.3">
      <c r="A8" s="15"/>
      <c r="B8" s="22" t="s">
        <v>14</v>
      </c>
      <c r="C8" s="34" t="s">
        <v>17</v>
      </c>
      <c r="D8" s="35"/>
      <c r="E8" s="32">
        <v>33.840000000000003</v>
      </c>
      <c r="F8" s="33"/>
      <c r="G8" s="32" t="s">
        <v>15</v>
      </c>
      <c r="H8" s="33"/>
      <c r="I8" s="32">
        <v>8.9</v>
      </c>
      <c r="J8" s="33"/>
      <c r="K8" s="32">
        <f>TRUNC(I8*(1+$K$6),2)</f>
        <v>10.94</v>
      </c>
      <c r="L8" s="33"/>
      <c r="M8" s="45">
        <f>ROUND(E8*K8,2)</f>
        <v>370.21</v>
      </c>
      <c r="N8" s="46"/>
      <c r="P8">
        <v>100981</v>
      </c>
    </row>
    <row r="9" spans="1:16" ht="15.75" thickBot="1" x14ac:dyDescent="0.3">
      <c r="A9" s="15"/>
      <c r="B9" s="22" t="s">
        <v>16</v>
      </c>
      <c r="C9" s="34" t="s">
        <v>18</v>
      </c>
      <c r="D9" s="35"/>
      <c r="E9" s="32">
        <v>48.8</v>
      </c>
      <c r="F9" s="33"/>
      <c r="G9" s="32" t="s">
        <v>19</v>
      </c>
      <c r="H9" s="33"/>
      <c r="I9" s="32">
        <v>145.04</v>
      </c>
      <c r="J9" s="33"/>
      <c r="K9" s="32">
        <f>TRUNC(I9*(1+$K$6),2)</f>
        <v>178.39</v>
      </c>
      <c r="L9" s="33"/>
      <c r="M9" s="45">
        <f>ROUND(E9*K9,2)</f>
        <v>8705.43</v>
      </c>
      <c r="N9" s="46"/>
      <c r="P9">
        <v>145.04</v>
      </c>
    </row>
    <row r="10" spans="1:16" ht="15.75" thickBot="1" x14ac:dyDescent="0.3">
      <c r="A10" s="15"/>
      <c r="B10" s="23"/>
      <c r="C10" s="29"/>
      <c r="D10" s="26"/>
      <c r="E10" s="29"/>
      <c r="F10" s="26"/>
      <c r="G10" s="29"/>
      <c r="H10" s="26"/>
      <c r="I10" s="29"/>
      <c r="J10" s="26"/>
      <c r="K10" s="29"/>
      <c r="L10" s="26"/>
      <c r="M10" s="29"/>
      <c r="N10" s="26"/>
    </row>
    <row r="11" spans="1:16" ht="15.75" thickBot="1" x14ac:dyDescent="0.3">
      <c r="A11" s="15"/>
      <c r="B11" s="23"/>
      <c r="C11" s="38" t="s">
        <v>20</v>
      </c>
      <c r="D11" s="39"/>
      <c r="E11" s="29"/>
      <c r="F11" s="26"/>
      <c r="G11" s="29"/>
      <c r="H11" s="26"/>
      <c r="I11" s="29"/>
      <c r="J11" s="26"/>
      <c r="K11" s="29"/>
      <c r="L11" s="26"/>
      <c r="M11" s="47">
        <f>SUM(M8:N9)</f>
        <v>9075.64</v>
      </c>
      <c r="N11" s="48"/>
    </row>
    <row r="12" spans="1:16" ht="15.75" thickBot="1" x14ac:dyDescent="0.3">
      <c r="A12" s="15"/>
      <c r="B12" s="23"/>
      <c r="C12" s="29"/>
      <c r="D12" s="26"/>
      <c r="E12" s="29"/>
      <c r="F12" s="26"/>
      <c r="G12" s="29"/>
      <c r="H12" s="26"/>
      <c r="I12" s="29"/>
      <c r="J12" s="26"/>
      <c r="K12" s="29"/>
      <c r="L12" s="26"/>
      <c r="M12" s="29"/>
      <c r="N12" s="26"/>
    </row>
    <row r="13" spans="1:16" ht="30" customHeight="1" thickBot="1" x14ac:dyDescent="0.3">
      <c r="A13" s="15"/>
      <c r="B13" s="22">
        <v>2</v>
      </c>
      <c r="C13" s="27" t="s">
        <v>21</v>
      </c>
      <c r="D13" s="28"/>
      <c r="E13" s="29"/>
      <c r="F13" s="26"/>
      <c r="G13" s="29"/>
      <c r="H13" s="26"/>
      <c r="I13" s="29"/>
      <c r="J13" s="26"/>
      <c r="K13" s="29"/>
      <c r="L13" s="26"/>
      <c r="M13" s="29"/>
      <c r="N13" s="26"/>
    </row>
    <row r="14" spans="1:16" ht="30" customHeight="1" thickBot="1" x14ac:dyDescent="0.3">
      <c r="A14" s="15"/>
      <c r="B14" s="22" t="s">
        <v>22</v>
      </c>
      <c r="C14" s="27" t="s">
        <v>23</v>
      </c>
      <c r="D14" s="28"/>
      <c r="E14" s="29"/>
      <c r="F14" s="26"/>
      <c r="G14" s="29"/>
      <c r="H14" s="26"/>
      <c r="I14" s="29"/>
      <c r="J14" s="26"/>
      <c r="K14" s="29"/>
      <c r="L14" s="26"/>
      <c r="M14" s="29"/>
      <c r="N14" s="26"/>
    </row>
    <row r="15" spans="1:16" ht="15.75" thickBot="1" x14ac:dyDescent="0.3">
      <c r="A15" s="15"/>
      <c r="B15" s="22" t="s">
        <v>24</v>
      </c>
      <c r="C15" s="34" t="s">
        <v>25</v>
      </c>
      <c r="D15" s="35"/>
      <c r="E15" s="32">
        <v>108</v>
      </c>
      <c r="F15" s="33"/>
      <c r="G15" s="36" t="s">
        <v>26</v>
      </c>
      <c r="H15" s="37"/>
      <c r="I15" s="32">
        <v>75.58</v>
      </c>
      <c r="J15" s="33"/>
      <c r="K15" s="32">
        <f t="shared" ref="K15:K20" si="0">TRUNC(I15*(1+$K$6),2)</f>
        <v>92.96</v>
      </c>
      <c r="L15" s="33"/>
      <c r="M15" s="45">
        <f t="shared" ref="M15:M20" si="1">ROUND(E15*K15,2)</f>
        <v>10039.68</v>
      </c>
      <c r="N15" s="46"/>
      <c r="P15">
        <v>101173</v>
      </c>
    </row>
    <row r="16" spans="1:16" ht="15.75" thickBot="1" x14ac:dyDescent="0.3">
      <c r="A16" s="15"/>
      <c r="B16" s="22" t="s">
        <v>27</v>
      </c>
      <c r="C16" s="34" t="s">
        <v>28</v>
      </c>
      <c r="D16" s="35"/>
      <c r="E16" s="32">
        <v>7</v>
      </c>
      <c r="F16" s="33"/>
      <c r="G16" s="32" t="s">
        <v>19</v>
      </c>
      <c r="H16" s="33"/>
      <c r="I16" s="32">
        <v>153.21</v>
      </c>
      <c r="J16" s="33"/>
      <c r="K16" s="32">
        <f t="shared" si="0"/>
        <v>188.44</v>
      </c>
      <c r="L16" s="33"/>
      <c r="M16" s="45">
        <f t="shared" si="1"/>
        <v>1319.08</v>
      </c>
      <c r="N16" s="46"/>
      <c r="P16">
        <v>92263</v>
      </c>
    </row>
    <row r="17" spans="1:16" ht="30" customHeight="1" thickBot="1" x14ac:dyDescent="0.3">
      <c r="A17" s="15"/>
      <c r="B17" s="22" t="s">
        <v>29</v>
      </c>
      <c r="C17" s="34" t="s">
        <v>30</v>
      </c>
      <c r="D17" s="35"/>
      <c r="E17" s="32">
        <v>1.63</v>
      </c>
      <c r="F17" s="33"/>
      <c r="G17" s="32" t="s">
        <v>15</v>
      </c>
      <c r="H17" s="33"/>
      <c r="I17" s="32">
        <v>491.04</v>
      </c>
      <c r="J17" s="33"/>
      <c r="K17" s="32">
        <f t="shared" si="0"/>
        <v>603.97</v>
      </c>
      <c r="L17" s="33"/>
      <c r="M17" s="45">
        <f t="shared" si="1"/>
        <v>984.47</v>
      </c>
      <c r="N17" s="46"/>
      <c r="P17">
        <v>94965</v>
      </c>
    </row>
    <row r="18" spans="1:16" ht="15.75" thickBot="1" x14ac:dyDescent="0.3">
      <c r="A18" s="15"/>
      <c r="B18" s="22" t="s">
        <v>31</v>
      </c>
      <c r="C18" s="34" t="s">
        <v>32</v>
      </c>
      <c r="D18" s="35"/>
      <c r="E18" s="32">
        <v>39.549999999999997</v>
      </c>
      <c r="F18" s="33"/>
      <c r="G18" s="32" t="s">
        <v>33</v>
      </c>
      <c r="H18" s="33"/>
      <c r="I18" s="32">
        <v>17.27</v>
      </c>
      <c r="J18" s="33"/>
      <c r="K18" s="32">
        <f t="shared" si="0"/>
        <v>21.24</v>
      </c>
      <c r="L18" s="33"/>
      <c r="M18" s="45">
        <f t="shared" si="1"/>
        <v>840.04</v>
      </c>
      <c r="N18" s="46"/>
      <c r="P18">
        <v>96543</v>
      </c>
    </row>
    <row r="19" spans="1:16" ht="15.75" thickBot="1" x14ac:dyDescent="0.3">
      <c r="A19" s="15"/>
      <c r="B19" s="22" t="s">
        <v>34</v>
      </c>
      <c r="C19" s="34" t="s">
        <v>35</v>
      </c>
      <c r="D19" s="35"/>
      <c r="E19" s="32">
        <v>171.84</v>
      </c>
      <c r="F19" s="33"/>
      <c r="G19" s="32" t="s">
        <v>33</v>
      </c>
      <c r="H19" s="33"/>
      <c r="I19" s="32">
        <v>15.1</v>
      </c>
      <c r="J19" s="33"/>
      <c r="K19" s="32">
        <f t="shared" si="0"/>
        <v>18.57</v>
      </c>
      <c r="L19" s="33"/>
      <c r="M19" s="45">
        <f t="shared" si="1"/>
        <v>3191.07</v>
      </c>
      <c r="N19" s="46"/>
      <c r="P19">
        <v>92917</v>
      </c>
    </row>
    <row r="20" spans="1:16" ht="30" customHeight="1" thickBot="1" x14ac:dyDescent="0.3">
      <c r="A20" s="15"/>
      <c r="B20" s="22" t="s">
        <v>36</v>
      </c>
      <c r="C20" s="34" t="s">
        <v>37</v>
      </c>
      <c r="D20" s="35"/>
      <c r="E20" s="32">
        <v>64.39</v>
      </c>
      <c r="F20" s="33"/>
      <c r="G20" s="32" t="s">
        <v>33</v>
      </c>
      <c r="H20" s="33"/>
      <c r="I20" s="32">
        <v>11.38</v>
      </c>
      <c r="J20" s="33"/>
      <c r="K20" s="32">
        <f t="shared" si="0"/>
        <v>13.99</v>
      </c>
      <c r="L20" s="33"/>
      <c r="M20" s="45">
        <f t="shared" si="1"/>
        <v>900.82</v>
      </c>
      <c r="N20" s="46"/>
      <c r="P20">
        <v>92921</v>
      </c>
    </row>
    <row r="21" spans="1:16" ht="30" customHeight="1" thickBot="1" x14ac:dyDescent="0.3">
      <c r="A21" s="15"/>
      <c r="B21" s="22" t="s">
        <v>38</v>
      </c>
      <c r="C21" s="27" t="s">
        <v>39</v>
      </c>
      <c r="D21" s="28"/>
      <c r="E21" s="29"/>
      <c r="F21" s="26"/>
      <c r="G21" s="29"/>
      <c r="H21" s="26"/>
      <c r="I21" s="29"/>
      <c r="J21" s="26"/>
      <c r="K21" s="29"/>
      <c r="L21" s="26"/>
      <c r="M21" s="29"/>
      <c r="N21" s="26"/>
    </row>
    <row r="22" spans="1:16" ht="75" customHeight="1" thickBot="1" x14ac:dyDescent="0.3">
      <c r="A22" s="15"/>
      <c r="B22" s="22" t="s">
        <v>40</v>
      </c>
      <c r="C22" s="34" t="s">
        <v>41</v>
      </c>
      <c r="D22" s="35"/>
      <c r="E22" s="32">
        <v>1.76</v>
      </c>
      <c r="F22" s="33"/>
      <c r="G22" s="32" t="s">
        <v>19</v>
      </c>
      <c r="H22" s="33"/>
      <c r="I22" s="32">
        <v>328.85</v>
      </c>
      <c r="J22" s="33"/>
      <c r="K22" s="32">
        <f>TRUNC(I22*(1+$K$6),2)</f>
        <v>404.48</v>
      </c>
      <c r="L22" s="33"/>
      <c r="M22" s="45">
        <f>ROUND(E22*K22,2)</f>
        <v>711.88</v>
      </c>
      <c r="N22" s="46"/>
      <c r="P22" t="s">
        <v>123</v>
      </c>
    </row>
    <row r="23" spans="1:16" ht="30" customHeight="1" thickBot="1" x14ac:dyDescent="0.3">
      <c r="A23" s="15"/>
      <c r="B23" s="22" t="s">
        <v>42</v>
      </c>
      <c r="C23" s="34" t="s">
        <v>43</v>
      </c>
      <c r="D23" s="35"/>
      <c r="E23" s="32">
        <v>2.04</v>
      </c>
      <c r="F23" s="33"/>
      <c r="G23" s="32" t="s">
        <v>19</v>
      </c>
      <c r="H23" s="33"/>
      <c r="I23" s="32">
        <v>166.78</v>
      </c>
      <c r="J23" s="33"/>
      <c r="K23" s="32">
        <f>TRUNC(I23*(1+$K$6),2)</f>
        <v>205.13</v>
      </c>
      <c r="L23" s="33"/>
      <c r="M23" s="45">
        <f>ROUND(E23*K23,2)</f>
        <v>418.47</v>
      </c>
      <c r="N23" s="46"/>
      <c r="P23">
        <v>101964</v>
      </c>
    </row>
    <row r="24" spans="1:16" ht="30" customHeight="1" thickBot="1" x14ac:dyDescent="0.3">
      <c r="A24" s="15"/>
      <c r="B24" s="22" t="s">
        <v>44</v>
      </c>
      <c r="C24" s="34" t="s">
        <v>45</v>
      </c>
      <c r="D24" s="35"/>
      <c r="E24" s="32">
        <v>0.18</v>
      </c>
      <c r="F24" s="33"/>
      <c r="G24" s="32" t="s">
        <v>15</v>
      </c>
      <c r="H24" s="33"/>
      <c r="I24" s="32">
        <v>548.28</v>
      </c>
      <c r="J24" s="33"/>
      <c r="K24" s="32">
        <f>TRUNC(I24*(1+$K$6),2)</f>
        <v>674.38</v>
      </c>
      <c r="L24" s="33"/>
      <c r="M24" s="45">
        <f>ROUND(E24*K24,2)</f>
        <v>121.39</v>
      </c>
      <c r="N24" s="46"/>
      <c r="P24">
        <v>96620</v>
      </c>
    </row>
    <row r="25" spans="1:16" ht="15.75" thickBot="1" x14ac:dyDescent="0.3">
      <c r="A25" s="15"/>
      <c r="B25" s="22" t="s">
        <v>46</v>
      </c>
      <c r="C25" s="34" t="s">
        <v>47</v>
      </c>
      <c r="D25" s="35"/>
      <c r="E25" s="32">
        <v>4.2</v>
      </c>
      <c r="F25" s="33"/>
      <c r="G25" s="32" t="s">
        <v>19</v>
      </c>
      <c r="H25" s="33"/>
      <c r="I25" s="32">
        <v>92.92</v>
      </c>
      <c r="J25" s="33"/>
      <c r="K25" s="32">
        <f>TRUNC(I25*(1+$K$6),2)</f>
        <v>114.29</v>
      </c>
      <c r="L25" s="33"/>
      <c r="M25" s="45">
        <f>ROUND(E25*K25,2)</f>
        <v>480.02</v>
      </c>
      <c r="N25" s="46"/>
      <c r="P25">
        <v>103327</v>
      </c>
    </row>
    <row r="26" spans="1:16" ht="15.75" thickBot="1" x14ac:dyDescent="0.3">
      <c r="A26" s="15"/>
      <c r="B26" s="22" t="s">
        <v>48</v>
      </c>
      <c r="C26" s="34" t="s">
        <v>49</v>
      </c>
      <c r="D26" s="35"/>
      <c r="E26" s="32">
        <v>1</v>
      </c>
      <c r="F26" s="33"/>
      <c r="G26" s="32" t="s">
        <v>50</v>
      </c>
      <c r="H26" s="33"/>
      <c r="I26" s="45"/>
      <c r="J26" s="46"/>
      <c r="K26" s="32">
        <f>TRUNC(I26*(1+$K$6),2)</f>
        <v>0</v>
      </c>
      <c r="L26" s="33"/>
      <c r="M26" s="45">
        <f>ROUND(E26*K26,2)</f>
        <v>0</v>
      </c>
      <c r="N26" s="46"/>
    </row>
    <row r="27" spans="1:16" ht="45" customHeight="1" thickBot="1" x14ac:dyDescent="0.3">
      <c r="A27" s="15"/>
      <c r="B27" s="22" t="s">
        <v>51</v>
      </c>
      <c r="C27" s="27" t="s">
        <v>52</v>
      </c>
      <c r="D27" s="28"/>
      <c r="E27" s="29"/>
      <c r="F27" s="26"/>
      <c r="G27" s="29"/>
      <c r="H27" s="26"/>
      <c r="I27" s="29"/>
      <c r="J27" s="26"/>
      <c r="K27" s="29"/>
      <c r="L27" s="26"/>
      <c r="M27" s="29"/>
      <c r="N27" s="26"/>
    </row>
    <row r="28" spans="1:16" ht="30" customHeight="1" thickBot="1" x14ac:dyDescent="0.3">
      <c r="A28" s="15"/>
      <c r="B28" s="22" t="s">
        <v>53</v>
      </c>
      <c r="C28" s="34" t="s">
        <v>54</v>
      </c>
      <c r="D28" s="35"/>
      <c r="E28" s="32">
        <v>3.5</v>
      </c>
      <c r="F28" s="33"/>
      <c r="G28" s="32" t="s">
        <v>19</v>
      </c>
      <c r="H28" s="33"/>
      <c r="I28" s="32"/>
      <c r="J28" s="33"/>
      <c r="K28" s="32">
        <f>TRUNC(I28*(1+$K$6),2)</f>
        <v>0</v>
      </c>
      <c r="L28" s="33"/>
      <c r="M28" s="45">
        <f>ROUND(E28*K28,2)</f>
        <v>0</v>
      </c>
      <c r="N28" s="46"/>
    </row>
    <row r="29" spans="1:16" ht="30" customHeight="1" thickBot="1" x14ac:dyDescent="0.3">
      <c r="A29" s="15"/>
      <c r="B29" s="22" t="s">
        <v>55</v>
      </c>
      <c r="C29" s="34" t="s">
        <v>56</v>
      </c>
      <c r="D29" s="35"/>
      <c r="E29" s="32">
        <v>0.17</v>
      </c>
      <c r="F29" s="33"/>
      <c r="G29" s="32" t="s">
        <v>15</v>
      </c>
      <c r="H29" s="33"/>
      <c r="I29" s="32">
        <v>124.32</v>
      </c>
      <c r="J29" s="33"/>
      <c r="K29" s="32">
        <f>TRUNC(I29*(1+$K$6),2)</f>
        <v>152.91</v>
      </c>
      <c r="L29" s="33"/>
      <c r="M29" s="45">
        <f>ROUND(E29*K29,2)</f>
        <v>25.99</v>
      </c>
      <c r="N29" s="46"/>
      <c r="P29">
        <v>96624</v>
      </c>
    </row>
    <row r="30" spans="1:16" ht="30" customHeight="1" thickBot="1" x14ac:dyDescent="0.3">
      <c r="A30" s="15"/>
      <c r="B30" s="22" t="s">
        <v>57</v>
      </c>
      <c r="C30" s="34" t="s">
        <v>58</v>
      </c>
      <c r="D30" s="35"/>
      <c r="E30" s="32">
        <v>0.17</v>
      </c>
      <c r="F30" s="33"/>
      <c r="G30" s="32" t="s">
        <v>15</v>
      </c>
      <c r="H30" s="33"/>
      <c r="I30" s="32">
        <v>548.28</v>
      </c>
      <c r="J30" s="33"/>
      <c r="K30" s="32">
        <f>TRUNC(I30*(1+$K$6),2)</f>
        <v>674.38</v>
      </c>
      <c r="L30" s="33"/>
      <c r="M30" s="45">
        <f>ROUND(E30*K30,2)</f>
        <v>114.64</v>
      </c>
      <c r="N30" s="46"/>
      <c r="P30">
        <v>96620</v>
      </c>
    </row>
    <row r="31" spans="1:16" ht="30" customHeight="1" thickBot="1" x14ac:dyDescent="0.3">
      <c r="A31" s="15"/>
      <c r="B31" s="22" t="s">
        <v>59</v>
      </c>
      <c r="C31" s="34" t="s">
        <v>60</v>
      </c>
      <c r="D31" s="35"/>
      <c r="E31" s="32">
        <v>3.5</v>
      </c>
      <c r="F31" s="33"/>
      <c r="G31" s="32" t="s">
        <v>19</v>
      </c>
      <c r="H31" s="33"/>
      <c r="I31" s="32">
        <v>1.1299999999999999</v>
      </c>
      <c r="J31" s="33"/>
      <c r="K31" s="32">
        <f>TRUNC(I31*(1+$K$6),2)</f>
        <v>1.38</v>
      </c>
      <c r="L31" s="33"/>
      <c r="M31" s="45">
        <f>ROUND(E31*K31,2)</f>
        <v>4.83</v>
      </c>
      <c r="N31" s="46"/>
      <c r="P31">
        <v>100577</v>
      </c>
    </row>
    <row r="32" spans="1:16" ht="15.75" thickBot="1" x14ac:dyDescent="0.3">
      <c r="A32" s="15"/>
      <c r="B32" s="22" t="s">
        <v>61</v>
      </c>
      <c r="C32" s="27" t="s">
        <v>62</v>
      </c>
      <c r="D32" s="28"/>
      <c r="E32" s="29"/>
      <c r="F32" s="26"/>
      <c r="G32" s="29"/>
      <c r="H32" s="26"/>
      <c r="I32" s="29"/>
      <c r="J32" s="26"/>
      <c r="K32" s="29"/>
      <c r="L32" s="26"/>
      <c r="M32" s="29"/>
      <c r="N32" s="26"/>
    </row>
    <row r="33" spans="1:16" ht="60" customHeight="1" thickBot="1" x14ac:dyDescent="0.3">
      <c r="A33" s="15"/>
      <c r="B33" s="22" t="s">
        <v>63</v>
      </c>
      <c r="C33" s="34" t="s">
        <v>64</v>
      </c>
      <c r="D33" s="35"/>
      <c r="E33" s="32">
        <v>1</v>
      </c>
      <c r="F33" s="33"/>
      <c r="G33" s="32" t="s">
        <v>65</v>
      </c>
      <c r="H33" s="33"/>
      <c r="I33" s="50">
        <f>(32760+46800+30925)/3</f>
        <v>36828.333333333336</v>
      </c>
      <c r="J33" s="51"/>
      <c r="K33" s="32">
        <f>TRUNC(I33*(1+$K$6),2)</f>
        <v>45298.85</v>
      </c>
      <c r="L33" s="33"/>
      <c r="M33" s="45">
        <f>ROUND(E33*K33,2)</f>
        <v>45298.85</v>
      </c>
      <c r="N33" s="46"/>
      <c r="P33" t="s">
        <v>124</v>
      </c>
    </row>
    <row r="34" spans="1:16" ht="15.75" thickBot="1" x14ac:dyDescent="0.3">
      <c r="A34" s="15"/>
      <c r="B34" s="23"/>
      <c r="C34" s="29"/>
      <c r="D34" s="26"/>
      <c r="E34" s="29"/>
      <c r="F34" s="26"/>
      <c r="G34" s="29"/>
      <c r="H34" s="26"/>
      <c r="I34" s="29"/>
      <c r="J34" s="26"/>
      <c r="K34" s="29"/>
      <c r="L34" s="26"/>
      <c r="M34" s="29"/>
      <c r="N34" s="26"/>
    </row>
    <row r="35" spans="1:16" ht="15.75" thickBot="1" x14ac:dyDescent="0.3">
      <c r="A35" s="15"/>
      <c r="B35" s="23"/>
      <c r="C35" s="38" t="s">
        <v>66</v>
      </c>
      <c r="D35" s="39"/>
      <c r="E35" s="29"/>
      <c r="F35" s="26"/>
      <c r="G35" s="29"/>
      <c r="H35" s="26"/>
      <c r="I35" s="29"/>
      <c r="J35" s="26"/>
      <c r="K35" s="29"/>
      <c r="L35" s="26"/>
      <c r="M35" s="47">
        <f>SUM(M15:N33)</f>
        <v>64451.23</v>
      </c>
      <c r="N35" s="48"/>
    </row>
    <row r="36" spans="1:16" ht="15.75" thickBot="1" x14ac:dyDescent="0.3">
      <c r="A36" s="15"/>
      <c r="B36" s="23"/>
      <c r="C36" s="29"/>
      <c r="D36" s="26"/>
      <c r="E36" s="29"/>
      <c r="F36" s="26"/>
      <c r="G36" s="29"/>
      <c r="H36" s="26"/>
      <c r="I36" s="29"/>
      <c r="J36" s="26"/>
      <c r="K36" s="29"/>
      <c r="L36" s="26"/>
      <c r="M36" s="29"/>
      <c r="N36" s="26"/>
    </row>
    <row r="37" spans="1:16" ht="15.75" thickBot="1" x14ac:dyDescent="0.3">
      <c r="A37" s="15"/>
      <c r="B37" s="22">
        <v>3</v>
      </c>
      <c r="C37" s="27" t="s">
        <v>67</v>
      </c>
      <c r="D37" s="28"/>
      <c r="E37" s="29"/>
      <c r="F37" s="26"/>
      <c r="G37" s="29"/>
      <c r="H37" s="26"/>
      <c r="I37" s="29"/>
      <c r="J37" s="26"/>
      <c r="K37" s="29"/>
      <c r="L37" s="26"/>
      <c r="M37" s="29"/>
      <c r="N37" s="26"/>
    </row>
    <row r="38" spans="1:16" ht="15.75" thickBot="1" x14ac:dyDescent="0.3">
      <c r="A38" s="15"/>
      <c r="B38" s="22" t="s">
        <v>68</v>
      </c>
      <c r="C38" s="27" t="s">
        <v>69</v>
      </c>
      <c r="D38" s="28"/>
      <c r="E38" s="29"/>
      <c r="F38" s="26"/>
      <c r="G38" s="29"/>
      <c r="H38" s="26"/>
      <c r="I38" s="29"/>
      <c r="J38" s="26"/>
      <c r="K38" s="29"/>
      <c r="L38" s="26"/>
      <c r="M38" s="29"/>
      <c r="N38" s="26"/>
    </row>
    <row r="39" spans="1:16" ht="45" customHeight="1" thickBot="1" x14ac:dyDescent="0.3">
      <c r="A39" s="15"/>
      <c r="B39" s="22" t="s">
        <v>70</v>
      </c>
      <c r="C39" s="34" t="s">
        <v>71</v>
      </c>
      <c r="D39" s="35"/>
      <c r="E39" s="32">
        <v>1.76</v>
      </c>
      <c r="F39" s="33"/>
      <c r="G39" s="32" t="s">
        <v>19</v>
      </c>
      <c r="H39" s="33"/>
      <c r="I39" s="32">
        <v>8.73</v>
      </c>
      <c r="J39" s="33"/>
      <c r="K39" s="32">
        <f>TRUNC(I39*(1+$K$6),2)</f>
        <v>10.73</v>
      </c>
      <c r="L39" s="33"/>
      <c r="M39" s="45">
        <f>ROUND(E39*K39,2)</f>
        <v>18.88</v>
      </c>
      <c r="N39" s="46"/>
      <c r="P39">
        <v>100743</v>
      </c>
    </row>
    <row r="40" spans="1:16" ht="15.75" thickBot="1" x14ac:dyDescent="0.3">
      <c r="A40" s="15"/>
      <c r="B40" s="22" t="s">
        <v>72</v>
      </c>
      <c r="C40" s="27" t="s">
        <v>73</v>
      </c>
      <c r="D40" s="28"/>
      <c r="E40" s="29"/>
      <c r="F40" s="26"/>
      <c r="G40" s="29"/>
      <c r="H40" s="26"/>
      <c r="I40" s="29"/>
      <c r="J40" s="26"/>
      <c r="K40" s="29"/>
      <c r="L40" s="26"/>
      <c r="M40" s="29"/>
      <c r="N40" s="26"/>
    </row>
    <row r="41" spans="1:16" ht="75" customHeight="1" thickBot="1" x14ac:dyDescent="0.3">
      <c r="A41" s="15"/>
      <c r="B41" s="22" t="s">
        <v>74</v>
      </c>
      <c r="C41" s="34" t="s">
        <v>75</v>
      </c>
      <c r="D41" s="35"/>
      <c r="E41" s="32">
        <v>2.3199999999999998</v>
      </c>
      <c r="F41" s="33"/>
      <c r="G41" s="32" t="s">
        <v>19</v>
      </c>
      <c r="H41" s="33"/>
      <c r="I41" s="32">
        <v>13.75</v>
      </c>
      <c r="J41" s="33"/>
      <c r="K41" s="32">
        <f>TRUNC(I41*(1+$K$6),2)</f>
        <v>16.91</v>
      </c>
      <c r="L41" s="33"/>
      <c r="M41" s="45">
        <f>ROUND(E41*K41,2)</f>
        <v>39.229999999999997</v>
      </c>
      <c r="N41" s="46"/>
      <c r="P41">
        <v>95626</v>
      </c>
    </row>
    <row r="42" spans="1:16" ht="15.75" thickBot="1" x14ac:dyDescent="0.3">
      <c r="A42" s="15"/>
      <c r="B42" s="22" t="s">
        <v>76</v>
      </c>
      <c r="C42" s="27" t="s">
        <v>77</v>
      </c>
      <c r="D42" s="28"/>
      <c r="E42" s="29"/>
      <c r="F42" s="26"/>
      <c r="G42" s="29"/>
      <c r="H42" s="26"/>
      <c r="I42" s="29"/>
      <c r="J42" s="26"/>
      <c r="K42" s="29"/>
      <c r="L42" s="26"/>
      <c r="M42" s="29"/>
      <c r="N42" s="26"/>
    </row>
    <row r="43" spans="1:16" ht="75" customHeight="1" thickBot="1" x14ac:dyDescent="0.3">
      <c r="A43" s="15"/>
      <c r="B43" s="22" t="s">
        <v>78</v>
      </c>
      <c r="C43" s="34" t="s">
        <v>75</v>
      </c>
      <c r="D43" s="35"/>
      <c r="E43" s="32">
        <v>3.43</v>
      </c>
      <c r="F43" s="33"/>
      <c r="G43" s="32" t="s">
        <v>19</v>
      </c>
      <c r="H43" s="33"/>
      <c r="I43" s="32">
        <v>20.12</v>
      </c>
      <c r="J43" s="33"/>
      <c r="K43" s="32">
        <f>TRUNC(I43*(1+$K$6),2)</f>
        <v>24.74</v>
      </c>
      <c r="L43" s="33"/>
      <c r="M43" s="45">
        <f>ROUND(E43*K43,2)</f>
        <v>84.86</v>
      </c>
      <c r="N43" s="46"/>
      <c r="P43">
        <v>92625</v>
      </c>
    </row>
    <row r="44" spans="1:16" ht="15.75" thickBot="1" x14ac:dyDescent="0.3">
      <c r="A44" s="15"/>
      <c r="B44" s="22" t="s">
        <v>79</v>
      </c>
      <c r="C44" s="27" t="s">
        <v>80</v>
      </c>
      <c r="D44" s="28"/>
      <c r="E44" s="29"/>
      <c r="F44" s="26"/>
      <c r="G44" s="29"/>
      <c r="H44" s="26"/>
      <c r="I44" s="29">
        <v>100743</v>
      </c>
      <c r="J44" s="26"/>
      <c r="K44" s="29"/>
      <c r="L44" s="26"/>
      <c r="M44" s="29"/>
      <c r="N44" s="26"/>
    </row>
    <row r="45" spans="1:16" ht="60" customHeight="1" thickBot="1" x14ac:dyDescent="0.3">
      <c r="A45" s="15"/>
      <c r="B45" s="22" t="s">
        <v>81</v>
      </c>
      <c r="C45" s="34" t="s">
        <v>82</v>
      </c>
      <c r="D45" s="35"/>
      <c r="E45" s="32">
        <v>2.04</v>
      </c>
      <c r="F45" s="33"/>
      <c r="G45" s="32" t="s">
        <v>19</v>
      </c>
      <c r="H45" s="33"/>
      <c r="I45" s="32">
        <v>13.75</v>
      </c>
      <c r="J45" s="33"/>
      <c r="K45" s="32">
        <f>TRUNC(I45*(1+$K$6),2)</f>
        <v>16.91</v>
      </c>
      <c r="L45" s="33"/>
      <c r="M45" s="45">
        <f>ROUND(E45*K45,2)</f>
        <v>34.5</v>
      </c>
      <c r="N45" s="46"/>
      <c r="P45">
        <v>95626</v>
      </c>
    </row>
    <row r="46" spans="1:16" ht="15.75" thickBot="1" x14ac:dyDescent="0.3">
      <c r="A46" s="15"/>
      <c r="B46" s="23"/>
      <c r="C46" s="29"/>
      <c r="D46" s="26"/>
      <c r="E46" s="29"/>
      <c r="F46" s="26"/>
      <c r="G46" s="29"/>
      <c r="H46" s="26"/>
      <c r="I46" s="29"/>
      <c r="J46" s="26"/>
      <c r="K46" s="29"/>
      <c r="L46" s="26"/>
      <c r="M46" s="29"/>
      <c r="N46" s="26"/>
    </row>
    <row r="47" spans="1:16" ht="15.75" thickBot="1" x14ac:dyDescent="0.3">
      <c r="A47" s="15"/>
      <c r="B47" s="23"/>
      <c r="C47" s="38" t="s">
        <v>83</v>
      </c>
      <c r="D47" s="39"/>
      <c r="E47" s="29"/>
      <c r="F47" s="26"/>
      <c r="G47" s="29"/>
      <c r="H47" s="26"/>
      <c r="I47" s="29"/>
      <c r="J47" s="26"/>
      <c r="K47" s="29"/>
      <c r="L47" s="26"/>
      <c r="M47" s="47">
        <f>SUM(M39:N45)</f>
        <v>177.47</v>
      </c>
      <c r="N47" s="49"/>
    </row>
    <row r="48" spans="1:16" ht="15.75" thickBot="1" x14ac:dyDescent="0.3">
      <c r="A48" s="15"/>
      <c r="B48" s="22">
        <v>4</v>
      </c>
      <c r="C48" s="27" t="s">
        <v>84</v>
      </c>
      <c r="D48" s="28"/>
      <c r="E48" s="29"/>
      <c r="F48" s="26"/>
      <c r="G48" s="29"/>
      <c r="H48" s="26"/>
      <c r="I48" s="29"/>
      <c r="J48" s="26"/>
      <c r="K48" s="29"/>
      <c r="L48" s="26"/>
      <c r="M48" s="29"/>
      <c r="N48" s="26"/>
    </row>
    <row r="49" spans="1:16" ht="30" customHeight="1" thickBot="1" x14ac:dyDescent="0.3">
      <c r="A49" s="15"/>
      <c r="B49" s="22" t="s">
        <v>85</v>
      </c>
      <c r="C49" s="34" t="s">
        <v>86</v>
      </c>
      <c r="D49" s="35"/>
      <c r="E49" s="32">
        <v>0.5</v>
      </c>
      <c r="F49" s="33"/>
      <c r="G49" s="32" t="s">
        <v>26</v>
      </c>
      <c r="H49" s="33"/>
      <c r="I49" s="32">
        <v>6.69</v>
      </c>
      <c r="J49" s="33"/>
      <c r="K49" s="32">
        <f t="shared" ref="K49:K66" si="2">TRUNC(I49*(1+$K$6),2)</f>
        <v>8.2200000000000006</v>
      </c>
      <c r="L49" s="33"/>
      <c r="M49" s="45">
        <f t="shared" ref="M49:M66" si="3">ROUND(E49*K49,2)</f>
        <v>4.1100000000000003</v>
      </c>
      <c r="N49" s="46"/>
      <c r="P49">
        <v>89446</v>
      </c>
    </row>
    <row r="50" spans="1:16" ht="30" customHeight="1" thickBot="1" x14ac:dyDescent="0.3">
      <c r="A50" s="15"/>
      <c r="B50" s="22" t="s">
        <v>87</v>
      </c>
      <c r="C50" s="34" t="s">
        <v>88</v>
      </c>
      <c r="D50" s="35"/>
      <c r="E50" s="32">
        <v>32.700000000000003</v>
      </c>
      <c r="F50" s="33"/>
      <c r="G50" s="32" t="s">
        <v>26</v>
      </c>
      <c r="H50" s="33"/>
      <c r="I50" s="32">
        <v>14.3</v>
      </c>
      <c r="J50" s="33"/>
      <c r="K50" s="32">
        <f t="shared" si="2"/>
        <v>17.579999999999998</v>
      </c>
      <c r="L50" s="33"/>
      <c r="M50" s="45">
        <f t="shared" si="3"/>
        <v>574.87</v>
      </c>
      <c r="N50" s="46"/>
      <c r="P50">
        <v>89447</v>
      </c>
    </row>
    <row r="51" spans="1:16" ht="30" customHeight="1" thickBot="1" x14ac:dyDescent="0.3">
      <c r="A51" s="15"/>
      <c r="B51" s="22" t="s">
        <v>89</v>
      </c>
      <c r="C51" s="34" t="s">
        <v>90</v>
      </c>
      <c r="D51" s="35"/>
      <c r="E51" s="32">
        <v>4.4000000000000004</v>
      </c>
      <c r="F51" s="33"/>
      <c r="G51" s="32" t="s">
        <v>26</v>
      </c>
      <c r="H51" s="33"/>
      <c r="I51" s="32">
        <v>39.299999999999997</v>
      </c>
      <c r="J51" s="33"/>
      <c r="K51" s="32">
        <f t="shared" si="2"/>
        <v>48.33</v>
      </c>
      <c r="L51" s="33"/>
      <c r="M51" s="45">
        <f t="shared" si="3"/>
        <v>212.65</v>
      </c>
      <c r="N51" s="46"/>
      <c r="P51">
        <v>89450</v>
      </c>
    </row>
    <row r="52" spans="1:16" ht="30" customHeight="1" thickBot="1" x14ac:dyDescent="0.3">
      <c r="A52" s="15"/>
      <c r="B52" s="22" t="s">
        <v>91</v>
      </c>
      <c r="C52" s="34" t="s">
        <v>92</v>
      </c>
      <c r="D52" s="35"/>
      <c r="E52" s="32">
        <v>50.7</v>
      </c>
      <c r="F52" s="33"/>
      <c r="G52" s="32" t="s">
        <v>26</v>
      </c>
      <c r="H52" s="33"/>
      <c r="I52" s="32">
        <v>65.19</v>
      </c>
      <c r="J52" s="33"/>
      <c r="K52" s="32">
        <f t="shared" si="2"/>
        <v>80.180000000000007</v>
      </c>
      <c r="L52" s="33"/>
      <c r="M52" s="45">
        <f t="shared" si="3"/>
        <v>4065.13</v>
      </c>
      <c r="N52" s="46"/>
      <c r="P52">
        <v>89451</v>
      </c>
    </row>
    <row r="53" spans="1:16" ht="30" customHeight="1" thickBot="1" x14ac:dyDescent="0.3">
      <c r="A53" s="15"/>
      <c r="B53" s="22" t="s">
        <v>93</v>
      </c>
      <c r="C53" s="34" t="s">
        <v>94</v>
      </c>
      <c r="D53" s="35"/>
      <c r="E53" s="32">
        <v>1</v>
      </c>
      <c r="F53" s="33"/>
      <c r="G53" s="32" t="s">
        <v>65</v>
      </c>
      <c r="H53" s="33"/>
      <c r="I53" s="32">
        <v>17.84</v>
      </c>
      <c r="J53" s="33"/>
      <c r="K53" s="32">
        <f t="shared" si="2"/>
        <v>21.94</v>
      </c>
      <c r="L53" s="33"/>
      <c r="M53" s="45">
        <f t="shared" si="3"/>
        <v>21.94</v>
      </c>
      <c r="N53" s="46"/>
      <c r="P53">
        <v>89415</v>
      </c>
    </row>
    <row r="54" spans="1:16" ht="30" customHeight="1" thickBot="1" x14ac:dyDescent="0.3">
      <c r="A54" s="15"/>
      <c r="B54" s="22" t="s">
        <v>95</v>
      </c>
      <c r="C54" s="34" t="s">
        <v>96</v>
      </c>
      <c r="D54" s="35"/>
      <c r="E54" s="32">
        <v>1</v>
      </c>
      <c r="F54" s="33"/>
      <c r="G54" s="32" t="s">
        <v>65</v>
      </c>
      <c r="H54" s="33"/>
      <c r="I54" s="32">
        <v>65.959999999999994</v>
      </c>
      <c r="J54" s="33"/>
      <c r="K54" s="32">
        <f t="shared" si="2"/>
        <v>81.13</v>
      </c>
      <c r="L54" s="33"/>
      <c r="M54" s="45">
        <f t="shared" si="3"/>
        <v>81.13</v>
      </c>
      <c r="N54" s="46"/>
      <c r="P54">
        <v>89507</v>
      </c>
    </row>
    <row r="55" spans="1:16" ht="30" customHeight="1" thickBot="1" x14ac:dyDescent="0.3">
      <c r="A55" s="15"/>
      <c r="B55" s="22" t="s">
        <v>97</v>
      </c>
      <c r="C55" s="34" t="s">
        <v>98</v>
      </c>
      <c r="D55" s="35"/>
      <c r="E55" s="32">
        <v>4</v>
      </c>
      <c r="F55" s="33"/>
      <c r="G55" s="32" t="s">
        <v>65</v>
      </c>
      <c r="H55" s="33"/>
      <c r="I55" s="32">
        <v>13.07</v>
      </c>
      <c r="J55" s="33"/>
      <c r="K55" s="32">
        <f t="shared" si="2"/>
        <v>16.07</v>
      </c>
      <c r="L55" s="33"/>
      <c r="M55" s="45">
        <f t="shared" si="3"/>
        <v>64.28</v>
      </c>
      <c r="N55" s="46"/>
      <c r="P55">
        <v>89416</v>
      </c>
    </row>
    <row r="56" spans="1:16" ht="30" customHeight="1" thickBot="1" x14ac:dyDescent="0.3">
      <c r="A56" s="15"/>
      <c r="B56" s="22" t="s">
        <v>99</v>
      </c>
      <c r="C56" s="34" t="s">
        <v>100</v>
      </c>
      <c r="D56" s="35"/>
      <c r="E56" s="32">
        <v>4</v>
      </c>
      <c r="F56" s="33"/>
      <c r="G56" s="32" t="s">
        <v>65</v>
      </c>
      <c r="H56" s="33"/>
      <c r="I56" s="32">
        <v>59.71</v>
      </c>
      <c r="J56" s="33"/>
      <c r="K56" s="32">
        <f t="shared" si="2"/>
        <v>73.44</v>
      </c>
      <c r="L56" s="33"/>
      <c r="M56" s="45">
        <f t="shared" si="3"/>
        <v>293.76</v>
      </c>
      <c r="N56" s="46"/>
      <c r="P56">
        <v>89519</v>
      </c>
    </row>
    <row r="57" spans="1:16" ht="30" customHeight="1" thickBot="1" x14ac:dyDescent="0.3">
      <c r="A57" s="15"/>
      <c r="B57" s="22" t="s">
        <v>101</v>
      </c>
      <c r="C57" s="34" t="s">
        <v>102</v>
      </c>
      <c r="D57" s="35"/>
      <c r="E57" s="32">
        <v>2</v>
      </c>
      <c r="F57" s="33"/>
      <c r="G57" s="32" t="s">
        <v>65</v>
      </c>
      <c r="H57" s="33"/>
      <c r="I57" s="32">
        <v>10.46</v>
      </c>
      <c r="J57" s="33"/>
      <c r="K57" s="32">
        <f t="shared" si="2"/>
        <v>12.86</v>
      </c>
      <c r="L57" s="33"/>
      <c r="M57" s="45">
        <f t="shared" si="3"/>
        <v>25.72</v>
      </c>
      <c r="N57" s="46"/>
      <c r="P57">
        <v>89413</v>
      </c>
    </row>
    <row r="58" spans="1:16" ht="30" customHeight="1" thickBot="1" x14ac:dyDescent="0.3">
      <c r="A58" s="15"/>
      <c r="B58" s="22" t="s">
        <v>103</v>
      </c>
      <c r="C58" s="34" t="s">
        <v>104</v>
      </c>
      <c r="D58" s="35"/>
      <c r="E58" s="32">
        <v>1</v>
      </c>
      <c r="F58" s="33"/>
      <c r="G58" s="32" t="s">
        <v>65</v>
      </c>
      <c r="H58" s="33"/>
      <c r="I58" s="32">
        <v>45.92</v>
      </c>
      <c r="J58" s="33"/>
      <c r="K58" s="32">
        <f t="shared" si="2"/>
        <v>56.48</v>
      </c>
      <c r="L58" s="33"/>
      <c r="M58" s="45">
        <f t="shared" si="3"/>
        <v>56.48</v>
      </c>
      <c r="N58" s="46"/>
      <c r="P58">
        <v>89505</v>
      </c>
    </row>
    <row r="59" spans="1:16" ht="30" customHeight="1" thickBot="1" x14ac:dyDescent="0.3">
      <c r="A59" s="15"/>
      <c r="B59" s="22" t="s">
        <v>105</v>
      </c>
      <c r="C59" s="34" t="s">
        <v>106</v>
      </c>
      <c r="D59" s="35"/>
      <c r="E59" s="32">
        <v>1</v>
      </c>
      <c r="F59" s="33"/>
      <c r="G59" s="32" t="s">
        <v>65</v>
      </c>
      <c r="H59" s="33"/>
      <c r="I59" s="32">
        <v>151.80000000000001</v>
      </c>
      <c r="J59" s="33"/>
      <c r="K59" s="32">
        <f t="shared" si="2"/>
        <v>186.71</v>
      </c>
      <c r="L59" s="33"/>
      <c r="M59" s="45">
        <f t="shared" si="3"/>
        <v>186.71</v>
      </c>
      <c r="N59" s="46"/>
      <c r="P59">
        <v>89513</v>
      </c>
    </row>
    <row r="60" spans="1:16" ht="30" customHeight="1" thickBot="1" x14ac:dyDescent="0.3">
      <c r="A60" s="15"/>
      <c r="B60" s="22" t="s">
        <v>107</v>
      </c>
      <c r="C60" s="34" t="s">
        <v>108</v>
      </c>
      <c r="D60" s="35"/>
      <c r="E60" s="32">
        <v>1</v>
      </c>
      <c r="F60" s="33"/>
      <c r="G60" s="32" t="s">
        <v>65</v>
      </c>
      <c r="H60" s="33"/>
      <c r="I60" s="32">
        <v>108.31</v>
      </c>
      <c r="J60" s="33"/>
      <c r="K60" s="32">
        <f t="shared" si="2"/>
        <v>133.22</v>
      </c>
      <c r="L60" s="33"/>
      <c r="M60" s="45">
        <f t="shared" si="3"/>
        <v>133.22</v>
      </c>
      <c r="N60" s="46"/>
      <c r="P60">
        <v>89629</v>
      </c>
    </row>
    <row r="61" spans="1:16" ht="30" customHeight="1" thickBot="1" x14ac:dyDescent="0.3">
      <c r="A61" s="15"/>
      <c r="B61" s="22" t="s">
        <v>109</v>
      </c>
      <c r="C61" s="34" t="s">
        <v>110</v>
      </c>
      <c r="D61" s="35"/>
      <c r="E61" s="32">
        <v>1</v>
      </c>
      <c r="F61" s="33"/>
      <c r="G61" s="32" t="s">
        <v>65</v>
      </c>
      <c r="H61" s="33"/>
      <c r="I61" s="32">
        <v>14.78</v>
      </c>
      <c r="J61" s="33"/>
      <c r="K61" s="32">
        <f t="shared" si="2"/>
        <v>18.170000000000002</v>
      </c>
      <c r="L61" s="33"/>
      <c r="M61" s="45">
        <f t="shared" si="3"/>
        <v>18.170000000000002</v>
      </c>
      <c r="N61" s="46"/>
      <c r="P61">
        <v>89622</v>
      </c>
    </row>
    <row r="62" spans="1:16" ht="30" customHeight="1" thickBot="1" x14ac:dyDescent="0.3">
      <c r="A62" s="15"/>
      <c r="B62" s="22" t="s">
        <v>111</v>
      </c>
      <c r="C62" s="34" t="s">
        <v>112</v>
      </c>
      <c r="D62" s="35"/>
      <c r="E62" s="32">
        <v>1</v>
      </c>
      <c r="F62" s="33"/>
      <c r="G62" s="32" t="s">
        <v>65</v>
      </c>
      <c r="H62" s="33"/>
      <c r="I62" s="32">
        <v>88.95</v>
      </c>
      <c r="J62" s="33"/>
      <c r="K62" s="32">
        <f t="shared" si="2"/>
        <v>109.4</v>
      </c>
      <c r="L62" s="33"/>
      <c r="M62" s="45">
        <f t="shared" si="3"/>
        <v>109.4</v>
      </c>
      <c r="N62" s="46"/>
      <c r="P62">
        <v>89630</v>
      </c>
    </row>
    <row r="63" spans="1:16" ht="45" customHeight="1" thickBot="1" x14ac:dyDescent="0.3">
      <c r="A63" s="15"/>
      <c r="B63" s="22" t="s">
        <v>113</v>
      </c>
      <c r="C63" s="34" t="s">
        <v>114</v>
      </c>
      <c r="D63" s="35"/>
      <c r="E63" s="32">
        <v>1</v>
      </c>
      <c r="F63" s="33"/>
      <c r="G63" s="32" t="s">
        <v>65</v>
      </c>
      <c r="H63" s="33"/>
      <c r="I63" s="32">
        <v>17.07</v>
      </c>
      <c r="J63" s="33"/>
      <c r="K63" s="32">
        <f t="shared" si="2"/>
        <v>20.99</v>
      </c>
      <c r="L63" s="33"/>
      <c r="M63" s="45">
        <f t="shared" si="3"/>
        <v>20.99</v>
      </c>
      <c r="N63" s="46"/>
      <c r="P63">
        <v>89366</v>
      </c>
    </row>
    <row r="64" spans="1:16" ht="30" customHeight="1" thickBot="1" x14ac:dyDescent="0.3">
      <c r="A64" s="15"/>
      <c r="B64" s="22" t="s">
        <v>115</v>
      </c>
      <c r="C64" s="34" t="s">
        <v>116</v>
      </c>
      <c r="D64" s="35"/>
      <c r="E64" s="32">
        <v>1</v>
      </c>
      <c r="F64" s="33"/>
      <c r="G64" s="32" t="s">
        <v>65</v>
      </c>
      <c r="H64" s="33"/>
      <c r="I64" s="32">
        <v>45.97</v>
      </c>
      <c r="J64" s="33"/>
      <c r="K64" s="32">
        <f t="shared" si="2"/>
        <v>56.54</v>
      </c>
      <c r="L64" s="33"/>
      <c r="M64" s="45">
        <f t="shared" si="3"/>
        <v>56.54</v>
      </c>
      <c r="N64" s="46"/>
      <c r="P64">
        <v>94796</v>
      </c>
    </row>
    <row r="65" spans="1:16" ht="30" customHeight="1" thickBot="1" x14ac:dyDescent="0.3">
      <c r="A65" s="15"/>
      <c r="B65" s="22" t="s">
        <v>117</v>
      </c>
      <c r="C65" s="34" t="s">
        <v>118</v>
      </c>
      <c r="D65" s="35"/>
      <c r="E65" s="32">
        <v>1</v>
      </c>
      <c r="F65" s="33"/>
      <c r="G65" s="32" t="s">
        <v>65</v>
      </c>
      <c r="H65" s="33"/>
      <c r="I65" s="32">
        <v>201.87</v>
      </c>
      <c r="J65" s="33"/>
      <c r="K65" s="32">
        <f t="shared" si="2"/>
        <v>248.3</v>
      </c>
      <c r="L65" s="33"/>
      <c r="M65" s="45">
        <f t="shared" si="3"/>
        <v>248.3</v>
      </c>
      <c r="N65" s="46"/>
      <c r="P65">
        <v>103019</v>
      </c>
    </row>
    <row r="66" spans="1:16" ht="45" customHeight="1" thickBot="1" x14ac:dyDescent="0.3">
      <c r="A66" s="15"/>
      <c r="B66" s="22" t="s">
        <v>119</v>
      </c>
      <c r="C66" s="34" t="s">
        <v>120</v>
      </c>
      <c r="D66" s="35"/>
      <c r="E66" s="32">
        <v>1</v>
      </c>
      <c r="F66" s="33"/>
      <c r="G66" s="32" t="s">
        <v>65</v>
      </c>
      <c r="H66" s="33"/>
      <c r="I66" s="32">
        <v>29.12</v>
      </c>
      <c r="J66" s="33"/>
      <c r="K66" s="32">
        <f t="shared" si="2"/>
        <v>35.81</v>
      </c>
      <c r="L66" s="33"/>
      <c r="M66" s="45">
        <f t="shared" si="3"/>
        <v>35.81</v>
      </c>
      <c r="N66" s="46"/>
      <c r="P66">
        <v>94709</v>
      </c>
    </row>
    <row r="67" spans="1:16" ht="15.75" thickBot="1" x14ac:dyDescent="0.3">
      <c r="A67" s="15"/>
      <c r="B67" s="23"/>
      <c r="C67" s="29"/>
      <c r="D67" s="26"/>
      <c r="E67" s="29"/>
      <c r="F67" s="26"/>
      <c r="G67" s="29"/>
      <c r="H67" s="26"/>
      <c r="I67" s="29"/>
      <c r="J67" s="26"/>
      <c r="K67" s="29"/>
      <c r="L67" s="26"/>
      <c r="M67" s="29"/>
      <c r="N67" s="26"/>
    </row>
    <row r="68" spans="1:16" ht="15.75" thickBot="1" x14ac:dyDescent="0.3">
      <c r="A68" s="15"/>
      <c r="B68" s="23"/>
      <c r="C68" s="38" t="s">
        <v>121</v>
      </c>
      <c r="D68" s="39"/>
      <c r="E68" s="29"/>
      <c r="F68" s="26"/>
      <c r="G68" s="29"/>
      <c r="H68" s="26"/>
      <c r="I68" s="29"/>
      <c r="J68" s="26"/>
      <c r="K68" s="29"/>
      <c r="L68" s="26"/>
      <c r="M68" s="47">
        <f>SUM(M49:N66)</f>
        <v>6209.21</v>
      </c>
      <c r="N68" s="48"/>
    </row>
    <row r="69" spans="1:16" x14ac:dyDescent="0.25">
      <c r="B69" s="9"/>
      <c r="C69" s="42"/>
      <c r="D69" s="43"/>
      <c r="E69" s="42"/>
      <c r="F69" s="43"/>
      <c r="G69" s="42"/>
      <c r="H69" s="43"/>
      <c r="I69" s="42"/>
      <c r="J69" s="43"/>
      <c r="K69" s="42"/>
      <c r="L69" s="43"/>
      <c r="M69" s="42"/>
      <c r="N69" s="43"/>
    </row>
    <row r="70" spans="1:16" ht="45" customHeight="1" x14ac:dyDescent="0.25">
      <c r="B70" s="40" t="s">
        <v>122</v>
      </c>
      <c r="C70" s="40"/>
      <c r="D70" s="41"/>
      <c r="E70" s="41"/>
      <c r="F70" s="41"/>
      <c r="G70" s="41"/>
      <c r="H70" s="41"/>
      <c r="I70" s="41"/>
      <c r="J70" s="41"/>
      <c r="K70" s="41"/>
      <c r="L70" s="10"/>
      <c r="M70" s="44">
        <f>SUM(M8:N68)/2</f>
        <v>79913.549999999988</v>
      </c>
      <c r="N70" s="44"/>
    </row>
    <row r="71" spans="1:16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6" x14ac:dyDescent="0.25">
      <c r="B72" s="7"/>
    </row>
    <row r="73" spans="1:16" x14ac:dyDescent="0.25">
      <c r="B73" s="8" t="s">
        <v>154</v>
      </c>
    </row>
    <row r="74" spans="1:16" x14ac:dyDescent="0.25">
      <c r="B74" s="8"/>
    </row>
    <row r="79" spans="1:16" x14ac:dyDescent="0.25">
      <c r="B79" t="s">
        <v>125</v>
      </c>
    </row>
    <row r="80" spans="1:16" x14ac:dyDescent="0.25">
      <c r="B80" t="s">
        <v>126</v>
      </c>
    </row>
    <row r="81" spans="2:2" x14ac:dyDescent="0.25">
      <c r="B81" t="s">
        <v>127</v>
      </c>
    </row>
  </sheetData>
  <mergeCells count="405">
    <mergeCell ref="M4:N4"/>
    <mergeCell ref="C5:D5"/>
    <mergeCell ref="E5:F5"/>
    <mergeCell ref="G5:H5"/>
    <mergeCell ref="I5:J5"/>
    <mergeCell ref="K5:L5"/>
    <mergeCell ref="M5:N5"/>
    <mergeCell ref="C3:F3"/>
    <mergeCell ref="G3:H3"/>
    <mergeCell ref="I3:L3"/>
    <mergeCell ref="M3:N3"/>
    <mergeCell ref="C4:F4"/>
    <mergeCell ref="G4:H4"/>
    <mergeCell ref="I4:J4"/>
    <mergeCell ref="K4:L4"/>
    <mergeCell ref="C8:D8"/>
    <mergeCell ref="E8:F8"/>
    <mergeCell ref="G8:H8"/>
    <mergeCell ref="I8:J8"/>
    <mergeCell ref="K8:L8"/>
    <mergeCell ref="M8:N8"/>
    <mergeCell ref="M6:N6"/>
    <mergeCell ref="C7:D7"/>
    <mergeCell ref="E7:F7"/>
    <mergeCell ref="G7:H7"/>
    <mergeCell ref="I7:J7"/>
    <mergeCell ref="K7:L7"/>
    <mergeCell ref="M7:N7"/>
    <mergeCell ref="C6:D6"/>
    <mergeCell ref="E6:F6"/>
    <mergeCell ref="G6:H6"/>
    <mergeCell ref="I6:J6"/>
    <mergeCell ref="K6:L6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11:N11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3:N13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9:N19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21:N21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3:N23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5:N25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7:N27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9:N29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31:N31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3:N33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5:N35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7:N37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9:N39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41:N41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3:N43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5:N45"/>
    <mergeCell ref="C46:D46"/>
    <mergeCell ref="E46:F46"/>
    <mergeCell ref="G46:H46"/>
    <mergeCell ref="I46:J46"/>
    <mergeCell ref="K46:L46"/>
    <mergeCell ref="M46:N46"/>
    <mergeCell ref="C45:D45"/>
    <mergeCell ref="E45:F45"/>
    <mergeCell ref="G45:H45"/>
    <mergeCell ref="I45:J45"/>
    <mergeCell ref="K45:L45"/>
    <mergeCell ref="M47:N47"/>
    <mergeCell ref="C48:D48"/>
    <mergeCell ref="E48:F48"/>
    <mergeCell ref="G48:H48"/>
    <mergeCell ref="I48:J48"/>
    <mergeCell ref="K48:L48"/>
    <mergeCell ref="M48:N48"/>
    <mergeCell ref="C47:D47"/>
    <mergeCell ref="E47:F47"/>
    <mergeCell ref="G47:H47"/>
    <mergeCell ref="I47:J47"/>
    <mergeCell ref="K47:L47"/>
    <mergeCell ref="M49:N49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51:N51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3:N53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5:N55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7:N57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9:N59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61:N61"/>
    <mergeCell ref="C62:D62"/>
    <mergeCell ref="E62:F62"/>
    <mergeCell ref="G62:H62"/>
    <mergeCell ref="I62:J62"/>
    <mergeCell ref="K62:L62"/>
    <mergeCell ref="M62:N62"/>
    <mergeCell ref="C61:D61"/>
    <mergeCell ref="E61:F61"/>
    <mergeCell ref="G61:H61"/>
    <mergeCell ref="I61:J61"/>
    <mergeCell ref="K61:L61"/>
    <mergeCell ref="M63:N63"/>
    <mergeCell ref="C64:D64"/>
    <mergeCell ref="E64:F64"/>
    <mergeCell ref="G64:H64"/>
    <mergeCell ref="I64:J64"/>
    <mergeCell ref="K64:L64"/>
    <mergeCell ref="M64:N64"/>
    <mergeCell ref="C63:D63"/>
    <mergeCell ref="E63:F63"/>
    <mergeCell ref="G63:H63"/>
    <mergeCell ref="I63:J63"/>
    <mergeCell ref="K63:L63"/>
    <mergeCell ref="G67:H67"/>
    <mergeCell ref="I67:J67"/>
    <mergeCell ref="K67:L67"/>
    <mergeCell ref="M65:N65"/>
    <mergeCell ref="C66:D66"/>
    <mergeCell ref="E66:F66"/>
    <mergeCell ref="G66:H66"/>
    <mergeCell ref="I66:J66"/>
    <mergeCell ref="K66:L66"/>
    <mergeCell ref="M66:N66"/>
    <mergeCell ref="C65:D65"/>
    <mergeCell ref="E65:F65"/>
    <mergeCell ref="G65:H65"/>
    <mergeCell ref="I65:J65"/>
    <mergeCell ref="K65:L65"/>
    <mergeCell ref="M70:N70"/>
    <mergeCell ref="M9:N9"/>
    <mergeCell ref="M15:N15"/>
    <mergeCell ref="M17:N17"/>
    <mergeCell ref="B70:C70"/>
    <mergeCell ref="D70:E70"/>
    <mergeCell ref="F70:G70"/>
    <mergeCell ref="H70:I70"/>
    <mergeCell ref="J70:K70"/>
    <mergeCell ref="M69:N69"/>
    <mergeCell ref="C69:D69"/>
    <mergeCell ref="E69:F69"/>
    <mergeCell ref="G69:H69"/>
    <mergeCell ref="I69:J69"/>
    <mergeCell ref="K69:L69"/>
    <mergeCell ref="M67:N67"/>
    <mergeCell ref="C68:D68"/>
    <mergeCell ref="E68:F68"/>
    <mergeCell ref="G68:H68"/>
    <mergeCell ref="I68:J68"/>
    <mergeCell ref="K68:L68"/>
    <mergeCell ref="M68:N68"/>
    <mergeCell ref="C67:D67"/>
    <mergeCell ref="E67:F67"/>
  </mergeCells>
  <pageMargins left="0.51181102362204722" right="0.51181102362204722" top="0.78740157480314965" bottom="0.78740157480314965" header="0.31496062992125984" footer="0.31496062992125984"/>
  <pageSetup paperSize="9" scale="57" fitToHeight="1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B399-4AC3-427F-AF09-3CB3E394E200}">
  <dimension ref="A1:F22"/>
  <sheetViews>
    <sheetView tabSelected="1" workbookViewId="0">
      <selection activeCell="C42" sqref="C42"/>
    </sheetView>
  </sheetViews>
  <sheetFormatPr defaultRowHeight="15" x14ac:dyDescent="0.25"/>
  <cols>
    <col min="1" max="1" width="5.28515625" bestFit="1" customWidth="1"/>
    <col min="2" max="2" width="43.5703125" bestFit="1" customWidth="1"/>
  </cols>
  <sheetData>
    <row r="1" spans="1:6" x14ac:dyDescent="0.25">
      <c r="A1" s="54" t="s">
        <v>128</v>
      </c>
      <c r="B1" s="54"/>
      <c r="C1" s="54"/>
      <c r="D1" s="54"/>
    </row>
    <row r="3" spans="1:6" x14ac:dyDescent="0.25">
      <c r="A3" s="54" t="s">
        <v>153</v>
      </c>
      <c r="B3" s="54"/>
      <c r="C3" s="54"/>
      <c r="D3" s="54"/>
    </row>
    <row r="4" spans="1:6" x14ac:dyDescent="0.25">
      <c r="A4" s="54" t="s">
        <v>129</v>
      </c>
      <c r="B4" s="54"/>
      <c r="C4" s="54"/>
      <c r="D4" s="54"/>
    </row>
    <row r="7" spans="1:6" x14ac:dyDescent="0.25">
      <c r="A7" s="15" t="s">
        <v>130</v>
      </c>
      <c r="B7" s="15" t="s">
        <v>131</v>
      </c>
      <c r="C7" s="15" t="s">
        <v>136</v>
      </c>
      <c r="D7" s="15" t="s">
        <v>136</v>
      </c>
      <c r="E7" s="15" t="s">
        <v>136</v>
      </c>
      <c r="F7" s="15" t="s">
        <v>136</v>
      </c>
    </row>
    <row r="8" spans="1:6" x14ac:dyDescent="0.25">
      <c r="A8" s="15"/>
      <c r="B8" s="15" t="s">
        <v>132</v>
      </c>
      <c r="C8" s="15" t="s">
        <v>133</v>
      </c>
      <c r="D8" s="15" t="s">
        <v>133</v>
      </c>
      <c r="E8" s="15" t="s">
        <v>133</v>
      </c>
      <c r="F8" s="15" t="s">
        <v>133</v>
      </c>
    </row>
    <row r="9" spans="1:6" x14ac:dyDescent="0.25">
      <c r="A9" s="15">
        <v>1</v>
      </c>
      <c r="B9" s="15" t="str">
        <f>Planilha!C6</f>
        <v>SERVIÇOS INICIAIS</v>
      </c>
      <c r="C9" s="16">
        <v>1</v>
      </c>
      <c r="D9" s="16"/>
      <c r="E9" s="15"/>
      <c r="F9" s="15"/>
    </row>
    <row r="10" spans="1:6" x14ac:dyDescent="0.25">
      <c r="A10" s="15">
        <v>2</v>
      </c>
      <c r="B10" s="15" t="str">
        <f>Planilha!C13</f>
        <v>Serviços a serem executados</v>
      </c>
      <c r="C10" s="16">
        <v>0.5</v>
      </c>
      <c r="D10" s="16">
        <v>0.5</v>
      </c>
      <c r="E10" s="15"/>
      <c r="F10" s="15"/>
    </row>
    <row r="11" spans="1:6" x14ac:dyDescent="0.25">
      <c r="A11" s="15">
        <v>3</v>
      </c>
      <c r="B11" s="15" t="str">
        <f>Planilha!C37</f>
        <v>Pintura do Abrigo</v>
      </c>
      <c r="C11" s="16"/>
      <c r="D11" s="16">
        <v>0.5</v>
      </c>
      <c r="E11" s="16">
        <v>0.5</v>
      </c>
      <c r="F11" s="15"/>
    </row>
    <row r="12" spans="1:6" x14ac:dyDescent="0.25">
      <c r="A12" s="15">
        <v>4</v>
      </c>
      <c r="B12" s="15" t="str">
        <f>Planilha!C48</f>
        <v>Hidráulica</v>
      </c>
      <c r="C12" s="16"/>
      <c r="D12" s="16"/>
      <c r="E12" s="16">
        <v>0.5</v>
      </c>
      <c r="F12" s="16">
        <v>0.5</v>
      </c>
    </row>
    <row r="15" spans="1:6" x14ac:dyDescent="0.25">
      <c r="B15" s="54" t="s">
        <v>135</v>
      </c>
      <c r="C15" s="54"/>
      <c r="D15" s="54"/>
    </row>
    <row r="21" spans="2:2" x14ac:dyDescent="0.25">
      <c r="B21" t="s">
        <v>125</v>
      </c>
    </row>
    <row r="22" spans="2:2" x14ac:dyDescent="0.25">
      <c r="B22" t="s">
        <v>134</v>
      </c>
    </row>
  </sheetData>
  <mergeCells count="4">
    <mergeCell ref="A3:D3"/>
    <mergeCell ref="A4:D4"/>
    <mergeCell ref="A1:D1"/>
    <mergeCell ref="B15:D1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Memorial de calculo</vt:lpstr>
      <vt:lpstr>Planilha</vt:lpstr>
      <vt:lpstr>Cronograma</vt:lpstr>
      <vt:lpstr>'Memorial de calculo'!Area_de_impressao</vt:lpstr>
      <vt:lpstr>Planilha!Area_de_impressao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Linarde Pereira Alves</dc:creator>
  <cp:lastModifiedBy>Usuario</cp:lastModifiedBy>
  <cp:lastPrinted>2022-12-13T18:59:09Z</cp:lastPrinted>
  <dcterms:created xsi:type="dcterms:W3CDTF">2022-08-29T17:09:29Z</dcterms:created>
  <dcterms:modified xsi:type="dcterms:W3CDTF">2022-12-13T19:01:47Z</dcterms:modified>
</cp:coreProperties>
</file>