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ENGELUGA\Clientes\Ribas do Rio Pardo\2024\CERCAMENTO LOTEAMENTO\ORÇAMENTO\PLANILHA ORÇAMENTÁRIA\"/>
    </mc:Choice>
  </mc:AlternateContent>
  <xr:revisionPtr revIDLastSave="0" documentId="13_ncr:1_{6B2F5BF8-E977-453C-ABE9-38D38A3FE589}" xr6:coauthVersionLast="47" xr6:coauthVersionMax="47" xr10:uidLastSave="{00000000-0000-0000-0000-000000000000}"/>
  <bookViews>
    <workbookView xWindow="23880" yWindow="-120" windowWidth="29040" windowHeight="15720" firstSheet="3" activeTab="3" xr2:uid="{F0D0F895-AE1F-4D2C-87EB-DBE8A137298F}"/>
  </bookViews>
  <sheets>
    <sheet name="IMAGENS" sheetId="34" state="hidden" r:id="rId1"/>
    <sheet name="REFERENCIA" sheetId="33" state="hidden" r:id="rId2"/>
    <sheet name="DADOS" sheetId="32" state="hidden" r:id="rId3"/>
    <sheet name="ORÇAMENTO_DES" sheetId="12" r:id="rId4"/>
    <sheet name="MEMORIA DE CALCULO AT" sheetId="37" r:id="rId5"/>
    <sheet name="COMPOSIÇÃO" sheetId="23" r:id="rId6"/>
    <sheet name="CRONOGRAMA AT" sheetId="43" r:id="rId7"/>
    <sheet name="CRONOGRAMA" sheetId="14" state="hidden" r:id="rId8"/>
    <sheet name="BDI " sheetId="42" r:id="rId9"/>
    <sheet name="RELEVÂNCIA" sheetId="44" r:id="rId10"/>
    <sheet name="QUADRO RESUMO" sheetId="45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5" hidden="1">COMPOSIÇÃO!$C$1:$C$19</definedName>
    <definedName name="AMBIENTES" localSheetId="8">'[1]MEMORIA DE CALCULO AT'!#REF!</definedName>
    <definedName name="AMBIENTES">'MEMORIA DE CALCULO AT'!#REF!</definedName>
    <definedName name="_xlnm.Print_Area" localSheetId="8">'BDI '!$A$1:$F$28</definedName>
    <definedName name="_xlnm.Print_Area" localSheetId="5">COMPOSIÇÃO!$A$1:$H$124</definedName>
    <definedName name="_xlnm.Print_Area" localSheetId="7">CRONOGRAMA!$A$1:$G$18</definedName>
    <definedName name="_xlnm.Print_Area" localSheetId="6">'CRONOGRAMA AT'!$A$1:$X$17</definedName>
    <definedName name="_xlnm.Print_Area" localSheetId="4">'MEMORIA DE CALCULO AT'!$B$3:$J$55</definedName>
    <definedName name="_xlnm.Print_Area" localSheetId="3">ORÇAMENTO_DES!$B$2:$L$29</definedName>
    <definedName name="_xlnm.Print_Area" localSheetId="10">'QUADRO RESUMO'!$A$1:$M$14</definedName>
    <definedName name="_xlnm.Print_Area" localSheetId="9">RELEVÂNCIA!$B$2:$E$15</definedName>
    <definedName name="_xlnm.Database" localSheetId="8">#REF!</definedName>
    <definedName name="_xlnm.Database" localSheetId="5">#REF!</definedName>
    <definedName name="_xlnm.Database" localSheetId="6">#REF!</definedName>
    <definedName name="_xlnm.Database" localSheetId="4">#REF!</definedName>
    <definedName name="_xlnm.Database" localSheetId="10">#REF!</definedName>
    <definedName name="_xlnm.Database" localSheetId="9">#REF!</definedName>
    <definedName name="_xlnm.Database">#REF!</definedName>
    <definedName name="BOLETIM" localSheetId="8">#REF!</definedName>
    <definedName name="BOLETIM" localSheetId="5">#REF!</definedName>
    <definedName name="BOLETIM" localSheetId="6">#REF!</definedName>
    <definedName name="BOLETIM" localSheetId="4">#REF!</definedName>
    <definedName name="BOLETIM" localSheetId="10">#REF!</definedName>
    <definedName name="BOLETIM" localSheetId="9">#REF!</definedName>
    <definedName name="BOLETIM">#REF!</definedName>
    <definedName name="CONTRATO">[2]APONT!$B$5:$G$426</definedName>
    <definedName name="_xlnm.Criteria" localSheetId="8">#REF!</definedName>
    <definedName name="_xlnm.Criteria" localSheetId="5">#REF!</definedName>
    <definedName name="_xlnm.Criteria" localSheetId="6">#REF!</definedName>
    <definedName name="_xlnm.Criteria" localSheetId="4">#REF!</definedName>
    <definedName name="_xlnm.Criteria" localSheetId="10">#REF!</definedName>
    <definedName name="_xlnm.Criteria" localSheetId="9">#REF!</definedName>
    <definedName name="_xlnm.Criteria">#REF!</definedName>
    <definedName name="G" localSheetId="8">#REF!</definedName>
    <definedName name="G" localSheetId="5">#REF!</definedName>
    <definedName name="G" localSheetId="6">#REF!</definedName>
    <definedName name="G" localSheetId="4">#REF!</definedName>
    <definedName name="G" localSheetId="10">#REF!</definedName>
    <definedName name="G" localSheetId="9">#REF!</definedName>
    <definedName name="G">#REF!</definedName>
    <definedName name="ImgEscudo" localSheetId="8">INDEX(IMAGENS!$B$1:$B$13,MATCH(DADOS!$D$8,IMAGENS!$A$1:$A$13,0))</definedName>
    <definedName name="ImgEscudo" localSheetId="5">INDEX(IMAGENS!$B$1:$B$13,MATCH(DADOS!$D$8,IMAGENS!$A$1:$A$13,0))</definedName>
    <definedName name="ImgEscudo" localSheetId="7">INDEX(IMAGENS!$B$1:$B$13,MATCH(DADOS!$D$8,IMAGENS!$A$1:$A$13,0))</definedName>
    <definedName name="ImgEscudo" localSheetId="6">INDEX(#REF!,MATCH(#REF!,#REF!,0))</definedName>
    <definedName name="ImgEscudo" localSheetId="4">INDEX(IMAGENS!$B$1:$B$13,MATCH(DADOS!$D$8,IMAGENS!$A$1:$A$13,0))</definedName>
    <definedName name="ImgEscudo" localSheetId="3">INDEX(IMAGENS!$B$1:$B$13,MATCH(DADOS!$D$8,IMAGENS!$A$1:$A$13,0))</definedName>
    <definedName name="ImgEscudo" localSheetId="10">INDEX([3]IMAGENS!$B$1:$B$14,MATCH([3]DADOS!$D$8,[3]IMAGENS!$A$1:$A$30,0))</definedName>
    <definedName name="ImgEscudo" localSheetId="9">INDEX(#REF!,MATCH(#REF!,#REF!,0))</definedName>
    <definedName name="ImgEscudo">INDEX(#REF!,MATCH(#REF!,#REF!,0))</definedName>
    <definedName name="ORÇAMENTO" localSheetId="8">[1]!Tabela3[#All]</definedName>
    <definedName name="ORÇAMENTO" localSheetId="6">[4]!Tabela3[#All]</definedName>
    <definedName name="ORÇAMENTO" localSheetId="10">[3]!Tabela3[#All]</definedName>
    <definedName name="ORÇAMENTO" localSheetId="9">Tabela32[#All]</definedName>
    <definedName name="ORÇAMENTO">Tabela3[#All]</definedName>
    <definedName name="PAREDES" localSheetId="8">'[1]MEMORIA DE CALCULO AT'!#REF!</definedName>
    <definedName name="PAREDES">'MEMORIA DE CALCULO AT'!#REF!</definedName>
    <definedName name="Print_Area_MI" localSheetId="8">#REF!</definedName>
    <definedName name="Print_Area_MI" localSheetId="5">#REF!</definedName>
    <definedName name="Print_Area_MI" localSheetId="6">#REF!</definedName>
    <definedName name="Print_Area_MI" localSheetId="4">#REF!</definedName>
    <definedName name="Print_Area_MI" localSheetId="10">#REF!</definedName>
    <definedName name="Print_Area_MI" localSheetId="9">#REF!</definedName>
    <definedName name="Print_Area_MI">#REF!</definedName>
    <definedName name="PROC">'MEMORIA DE CALCULO AT'!$C:$J</definedName>
    <definedName name="_xlnm.Print_Titles" localSheetId="3">ORÇAMENTO_DES!$12:$12</definedName>
    <definedName name="_xlnm.Print_Titles" localSheetId="9">RELEVÂNCIA!$12:$12</definedName>
    <definedName name="un" localSheetId="8">#REF!</definedName>
    <definedName name="un" localSheetId="5">#REF!</definedName>
    <definedName name="un" localSheetId="6">#REF!</definedName>
    <definedName name="un" localSheetId="4">#REF!</definedName>
    <definedName name="un" localSheetId="10">#REF!</definedName>
    <definedName name="un" localSheetId="9">#REF!</definedName>
    <definedName name="un">#REF!</definedName>
    <definedName name="W" localSheetId="8">#REF!</definedName>
    <definedName name="W" localSheetId="5">#REF!</definedName>
    <definedName name="W" localSheetId="6">#REF!</definedName>
    <definedName name="W" localSheetId="4">#REF!</definedName>
    <definedName name="W" localSheetId="10">#REF!</definedName>
    <definedName name="W" localSheetId="9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4" l="1"/>
  <c r="A8" i="34" l="1"/>
  <c r="A13" i="34"/>
  <c r="A12" i="34"/>
  <c r="A11" i="34"/>
  <c r="A10" i="34"/>
  <c r="A9" i="34"/>
  <c r="B8" i="14" l="1"/>
  <c r="B14" i="14" l="1"/>
  <c r="B13" i="14"/>
  <c r="B12" i="14"/>
  <c r="B11" i="14"/>
  <c r="D24" i="32" l="1"/>
  <c r="A6" i="34" l="1"/>
  <c r="A5" i="34"/>
  <c r="A4" i="34"/>
  <c r="A3" i="34"/>
  <c r="A2" i="34"/>
  <c r="A1" i="34"/>
  <c r="E14" i="14" l="1"/>
  <c r="B5" i="14" l="1"/>
  <c r="B6" i="14"/>
  <c r="B7" i="14"/>
  <c r="A6" i="14"/>
  <c r="A7" i="14"/>
  <c r="A5" i="14"/>
  <c r="A8" i="14" l="1"/>
  <c r="C2" i="14" l="1"/>
  <c r="C3" i="14"/>
  <c r="C1" i="14"/>
  <c r="E13" i="14" l="1"/>
  <c r="E12" i="14"/>
  <c r="F12" i="14" s="1"/>
  <c r="E11" i="14" l="1"/>
  <c r="F11" i="14" s="1"/>
  <c r="F13" i="14" l="1"/>
  <c r="E15" i="14" l="1"/>
  <c r="D12" i="14" l="1"/>
  <c r="F14" i="14"/>
  <c r="F16" i="14" l="1"/>
  <c r="G16" i="14" s="1"/>
  <c r="G17" i="14" s="1"/>
  <c r="D11" i="14"/>
  <c r="D14" i="14"/>
  <c r="D13" i="14"/>
  <c r="F17" i="14" l="1"/>
  <c r="D15" i="14"/>
</calcChain>
</file>

<file path=xl/sharedStrings.xml><?xml version="1.0" encoding="utf-8"?>
<sst xmlns="http://schemas.openxmlformats.org/spreadsheetml/2006/main" count="944" uniqueCount="416">
  <si>
    <t>%</t>
  </si>
  <si>
    <t>GOVERNO DO ESTADO DE MATO GROSSO DO SUL</t>
  </si>
  <si>
    <t>Município:</t>
  </si>
  <si>
    <t>Local:</t>
  </si>
  <si>
    <t>SERVIÇOS PRELIMINARES</t>
  </si>
  <si>
    <t>IT EM</t>
  </si>
  <si>
    <t>DESCRIÇÃO  DOS SERVIÇOS</t>
  </si>
  <si>
    <t>MÊS 1</t>
  </si>
  <si>
    <t>T OT AL MENSAL=</t>
  </si>
  <si>
    <t>T OT AL  ACUMULADO=</t>
  </si>
  <si>
    <t>dias</t>
  </si>
  <si>
    <t>2.</t>
  </si>
  <si>
    <t>1.</t>
  </si>
  <si>
    <t>1.1</t>
  </si>
  <si>
    <t>2.1</t>
  </si>
  <si>
    <t>3.</t>
  </si>
  <si>
    <t>3.1</t>
  </si>
  <si>
    <t>TOTAL GERAL=</t>
  </si>
  <si>
    <t>PLANILHA DE ORÇAMENTO</t>
  </si>
  <si>
    <t>CRONOGRAMA FÍSICO FINANCEIRO - DESONERADO</t>
  </si>
  <si>
    <t>VALOR ÍTEM</t>
  </si>
  <si>
    <t>PROPONENTE</t>
  </si>
  <si>
    <t>TIPO DE OBRA:</t>
  </si>
  <si>
    <t>IMPOSTOS:</t>
  </si>
  <si>
    <t>TRIBUTOS:</t>
  </si>
  <si>
    <t>ISS BRUTO:</t>
  </si>
  <si>
    <t>INCIDENCIA SOBRE MO:</t>
  </si>
  <si>
    <t>TOTAL TRIBUSTOS:</t>
  </si>
  <si>
    <t>ADOTADO</t>
  </si>
  <si>
    <t>BDI DESONERADO ADOTADO</t>
  </si>
  <si>
    <t>CPRB</t>
  </si>
  <si>
    <t>SECRETARIA DE OBRAS</t>
  </si>
  <si>
    <t>4.2</t>
  </si>
  <si>
    <t>COMPOSIÇÃO DE PREÇO</t>
  </si>
  <si>
    <t>CÓDIGO</t>
  </si>
  <si>
    <t>UNIDADE</t>
  </si>
  <si>
    <t>QUANTIDADE</t>
  </si>
  <si>
    <t>VALOR UNITÁRIO</t>
  </si>
  <si>
    <t>VALOR TOTAL</t>
  </si>
  <si>
    <t>ITEM</t>
  </si>
  <si>
    <t>M2</t>
  </si>
  <si>
    <t>DATA ORÇAMENTO:</t>
  </si>
  <si>
    <t>RESPONSÁVEL ORÇAMENTO</t>
  </si>
  <si>
    <t>REFERENCIAL</t>
  </si>
  <si>
    <t>DESCRIÇÃO</t>
  </si>
  <si>
    <t>SERVIÇO/ INSUMO</t>
  </si>
  <si>
    <t>SERVIÇO</t>
  </si>
  <si>
    <t>SINAPI</t>
  </si>
  <si>
    <t>AGESUL</t>
  </si>
  <si>
    <t>COMPOSIÇÃO</t>
  </si>
  <si>
    <t>OBJETO:</t>
  </si>
  <si>
    <t>MUNÍCIPIO:</t>
  </si>
  <si>
    <t>LOCAL:</t>
  </si>
  <si>
    <t>SIST./REF.:</t>
  </si>
  <si>
    <t>ENCARGOS.:</t>
  </si>
  <si>
    <t>PRAZO EXEC.:</t>
  </si>
  <si>
    <t>CREA/CAU:</t>
  </si>
  <si>
    <t>DADOS DA OBRA</t>
  </si>
  <si>
    <t>PREFEITURA:</t>
  </si>
  <si>
    <t>PREFEITURA MUNICIPAL DE NOVA ALVORADA DO SUL</t>
  </si>
  <si>
    <t>DADOS DO EMPREEDIMENTO E OBRA</t>
  </si>
  <si>
    <t>DESCRIÇÃO DA OBRA:</t>
  </si>
  <si>
    <t>ENCARGOS:</t>
  </si>
  <si>
    <t>BDI</t>
  </si>
  <si>
    <t>RESPONSÁVEL PELA OBRA</t>
  </si>
  <si>
    <t>NOME:</t>
  </si>
  <si>
    <t>PROFISSÃO:</t>
  </si>
  <si>
    <t>ENGENHEIRO CIVIL</t>
  </si>
  <si>
    <t>DATA DO PREENCHIMENTO:</t>
  </si>
  <si>
    <t xml:space="preserve">RESPONSÁVEL PELO TOMADOR </t>
  </si>
  <si>
    <t>CARGO:</t>
  </si>
  <si>
    <t>PREFEITO MUNICIPAL</t>
  </si>
  <si>
    <t>PREFEITURA MUNICIPAL DE ANASTÁCIO</t>
  </si>
  <si>
    <t>NILDO ALVES ALBRES</t>
  </si>
  <si>
    <t>PREFEITURA MUNICIPAL DE BANDEIRANTES</t>
  </si>
  <si>
    <t>PREFEITURA MUNICIPAL DE BODOQUENA</t>
  </si>
  <si>
    <t>KAZUTO HORII</t>
  </si>
  <si>
    <t>PREFEITURA MUNICIPAL DE ELDORADO</t>
  </si>
  <si>
    <t>AGUINALDO DOS SANTOS</t>
  </si>
  <si>
    <t>PREFEITURA MUNICIPAL DE PORTO MURTINHO</t>
  </si>
  <si>
    <t>AGESUL-INFRA</t>
  </si>
  <si>
    <t>SICRO</t>
  </si>
  <si>
    <t>SBC</t>
  </si>
  <si>
    <t>COTAÇÃO</t>
  </si>
  <si>
    <t>PREFEITURA MUNICIPAL DE NAVIRAÍ</t>
  </si>
  <si>
    <t>MUNÍCIPIO</t>
  </si>
  <si>
    <t>NAVIRAÍ - MS</t>
  </si>
  <si>
    <t>ANASTÁCIO - MS</t>
  </si>
  <si>
    <t>BANDEIRANTES - MS</t>
  </si>
  <si>
    <t>BODOQUENA - MS</t>
  </si>
  <si>
    <t>ELDORADO - MS</t>
  </si>
  <si>
    <t>NOVA ALVORADA DO SUL - MS</t>
  </si>
  <si>
    <t>PORTO MURTINHO - MS</t>
  </si>
  <si>
    <t>REGIME PREVIDENCIÁRIO PREVISTO AGESUL :</t>
  </si>
  <si>
    <t>REGIME PREVIDENCIÁRIO PREVISTO SINAPI :</t>
  </si>
  <si>
    <t>RHAIZA REJANE NEME DE MATOS</t>
  </si>
  <si>
    <t>M</t>
  </si>
  <si>
    <t>NELSON CINTRA RIBEIRO</t>
  </si>
  <si>
    <t xml:space="preserve">MEMÓRIA DE CALCULO </t>
  </si>
  <si>
    <t>Objeto:</t>
  </si>
  <si>
    <t>1.0</t>
  </si>
  <si>
    <t>OBS</t>
  </si>
  <si>
    <t>LARGURA</t>
  </si>
  <si>
    <t>ALTURA</t>
  </si>
  <si>
    <t>ÁREA</t>
  </si>
  <si>
    <t>FÓRMULA</t>
  </si>
  <si>
    <t>TOTAL</t>
  </si>
  <si>
    <t>ALTURA X LARGURA</t>
  </si>
  <si>
    <t>COMPRIMENTO</t>
  </si>
  <si>
    <t>QUANTIDADE X PROFUNDIDADE</t>
  </si>
  <si>
    <t>DADOS DO PROJETO</t>
  </si>
  <si>
    <t>VERIFICAÇÃO</t>
  </si>
  <si>
    <t>CÓD ENG</t>
  </si>
  <si>
    <t>TABELA DE ESQUADRIAS</t>
  </si>
  <si>
    <t>FORAM CONSIDERADAS AS DIMENSÕES PADRÃO DO GOVERNO FEDERAL</t>
  </si>
  <si>
    <t>REGIME PREVIDENCIÁRIO PREVISTO SBC :</t>
  </si>
  <si>
    <t>JOSÉ PAULO PALEARI</t>
  </si>
  <si>
    <t>EDERVAN GUSTAVO SPROTTE</t>
  </si>
  <si>
    <t>PREFEITURA MUNICIPAL DE ÁGUA CLARA</t>
  </si>
  <si>
    <t>PREFEITURA MUNICIPAL DE CAARAPÓ</t>
  </si>
  <si>
    <t>PREFEITURA MUNICIPAL DE JARAGUARI</t>
  </si>
  <si>
    <t>PREFEITURA MUNICIPAL DE JARDIM</t>
  </si>
  <si>
    <t>PREFEITURA MUNICIPAL DE RIBAS DO RIO PARDO</t>
  </si>
  <si>
    <t>PREFEITURA MUNICIPAL DE SELVÍRIA</t>
  </si>
  <si>
    <t>GEROLINA DA SILVA ALVEZ</t>
  </si>
  <si>
    <t>ANDRÉ LUÍS NEZZI DE CARVALHO</t>
  </si>
  <si>
    <t>CLEDIANE ARECO MATZENBACHER</t>
  </si>
  <si>
    <t>JOÃO ALFREDO DANIEZE</t>
  </si>
  <si>
    <t>JOSÉ FERNANDO BARBOSA DOS SANTOS</t>
  </si>
  <si>
    <t>ÁGUA CLARA - MS</t>
  </si>
  <si>
    <t>CAARAPÓ - MS</t>
  </si>
  <si>
    <t>JARAGUARI - MS</t>
  </si>
  <si>
    <t>JARDIM - MS</t>
  </si>
  <si>
    <t>RIBAS DO RIO PARDO - MS</t>
  </si>
  <si>
    <t>SELVÍRIA - MS</t>
  </si>
  <si>
    <t>CONSTRUÇÃO E REFORMA DE EDIFICIOS</t>
  </si>
  <si>
    <t>1° QUARTIL</t>
  </si>
  <si>
    <t>MÉDIO</t>
  </si>
  <si>
    <t>3° QUARTIL</t>
  </si>
  <si>
    <t>Administração central</t>
  </si>
  <si>
    <t>Seguro e Garantia</t>
  </si>
  <si>
    <t>Risco</t>
  </si>
  <si>
    <t>Despesas Financeiras</t>
  </si>
  <si>
    <t>Lucro</t>
  </si>
  <si>
    <t>CERCAMENTO</t>
  </si>
  <si>
    <t>COMPRIMENTO TOTAL DO CERCAMETO</t>
  </si>
  <si>
    <t>LOCAL</t>
  </si>
  <si>
    <t>FUNDO</t>
  </si>
  <si>
    <t>LATERAL DIREITA</t>
  </si>
  <si>
    <t>2.2</t>
  </si>
  <si>
    <t>PESO TOTAL DO CERCAMENTO(TON.)</t>
  </si>
  <si>
    <t>DIST. (KM)</t>
  </si>
  <si>
    <t>TOTAL (TxKM)</t>
  </si>
  <si>
    <t>PESO X DISTÂNCIA</t>
  </si>
  <si>
    <t>RUA MARANHÃO S/N, RIBAS DO RIO PARDO, MS</t>
  </si>
  <si>
    <t>CERCAMENTO DE LOTEAMENTO</t>
  </si>
  <si>
    <t>22,47%</t>
  </si>
  <si>
    <t>(MAIO/2024)</t>
  </si>
  <si>
    <t>(JANEIRO/2024)</t>
  </si>
  <si>
    <t>FÁBIO MARQUES RIBEIRO</t>
  </si>
  <si>
    <t>15.276 D</t>
  </si>
  <si>
    <t>1.2</t>
  </si>
  <si>
    <t>1.3</t>
  </si>
  <si>
    <t xml:space="preserve">BDI S/DES: </t>
  </si>
  <si>
    <t>ENCARGOS SOCIAIS SOBRE PREÇOS DA MÃO-DE-OBRA: 106,76%(HORA) 64,39%(MÊS)</t>
  </si>
  <si>
    <t>S/DESONERAÇÃO</t>
  </si>
  <si>
    <t>DEMONSTRAÇÃO DE BDI 1 -  SEM DESONERAÇÃO - Acórdão 2622/2013</t>
  </si>
  <si>
    <t>CPU 01</t>
  </si>
  <si>
    <t>REFERENCIA</t>
  </si>
  <si>
    <t xml:space="preserve">UNIDADE </t>
  </si>
  <si>
    <t xml:space="preserve">TOTAL: </t>
  </si>
  <si>
    <t>CPU 02</t>
  </si>
  <si>
    <t>QTD</t>
  </si>
  <si>
    <t>MÊS 2</t>
  </si>
  <si>
    <t>MÊS 3</t>
  </si>
  <si>
    <t>MÊS 4</t>
  </si>
  <si>
    <t>MÊS 5</t>
  </si>
  <si>
    <t>%ACUMUL.</t>
  </si>
  <si>
    <t xml:space="preserve"> </t>
  </si>
  <si>
    <t>5.</t>
  </si>
  <si>
    <t>ADMINISTRAÇÃO</t>
  </si>
  <si>
    <t>MESES</t>
  </si>
  <si>
    <t>DIAS</t>
  </si>
  <si>
    <t>SEMANAS</t>
  </si>
  <si>
    <t>HORAS</t>
  </si>
  <si>
    <t>CRONOGRAMA FÍSICO FINANCEIRO - SEM DESONERAÇÃO</t>
  </si>
  <si>
    <t>ITENS DE MAIOR RELEVÂNCIA</t>
  </si>
  <si>
    <t>RESUMO DA OBRA</t>
  </si>
  <si>
    <t xml:space="preserve">DESCRIÇÃO  </t>
  </si>
  <si>
    <t>% S/ DESONERAÇÃO</t>
  </si>
  <si>
    <t>CUSTO TOTAL C/ BDI S/ DES</t>
  </si>
  <si>
    <t xml:space="preserve"> __________________________________________                                                                                            FÁBIO MARQUES RIBEIRO   
   CREA - 15.276 D/MS                                             </t>
  </si>
  <si>
    <t>1.4</t>
  </si>
  <si>
    <t>1.5</t>
  </si>
  <si>
    <t>EXECUÇÃO DE SANITÁRIO E VESTIÁRIO EM CANTEIRO DE OBRA EM CHAPA DE MADEIRA COMPENSADA, NÃO INCLUSO MOBILIÁRIO.</t>
  </si>
  <si>
    <t xml:space="preserve">TOTAL:  </t>
  </si>
  <si>
    <t>3.2</t>
  </si>
  <si>
    <t>3.3</t>
  </si>
  <si>
    <t>ALAMBRADO EM MOURÕES DE CONCRETO, COM FIOS DE ARAME GALVANIZADO ESTICADO</t>
  </si>
  <si>
    <t>CUSTO UNITÁRIO S/ DES C/BDI</t>
  </si>
  <si>
    <t>CUSTO TOTAL S/ DES C/ BDI</t>
  </si>
  <si>
    <t>CUSTO UNITÁRIO S/ DES</t>
  </si>
  <si>
    <t>AGESUL(JANEIRO/2024) SINAPI (MAIO/2024) SBC (MAIO/2024)</t>
  </si>
  <si>
    <t xml:space="preserve">MOURAO DE CONCRETO RETO, TIPO ESTICADOR, *10 X 10* CM, H= 2,50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</si>
  <si>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    </t>
  </si>
  <si>
    <t>61,14</t>
  </si>
  <si>
    <t xml:space="preserve">ARAME GALVANIZADO 12 BWG, D = 2,76 MM (0,048 KG/M) OU 14 BWG, D = 2,11 MM (0,026 KG/M)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</si>
  <si>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KG    </t>
  </si>
  <si>
    <t>20,00</t>
  </si>
  <si>
    <t>PEDREIRO COM ENCARGOS COMPLEMENTARES</t>
  </si>
  <si>
    <t>H</t>
  </si>
  <si>
    <t>24,93</t>
  </si>
  <si>
    <t>SERVENTE COM ENCARGOS COMPLEMENTARES</t>
  </si>
  <si>
    <t>20,13</t>
  </si>
  <si>
    <t>ESCAVAÇÃO MANUAL DE VALA COM PROFUNDIDADE MENOR OU IGUAL A 1,30 M. AF_02/2021</t>
  </si>
  <si>
    <t>M3</t>
  </si>
  <si>
    <t>79,63</t>
  </si>
  <si>
    <t>CONCRETO MAGRO PARA LASTRO, TRAÇO 1:4,5:4,5 (EM MASSA SECA DE CIMENTO/ AREIA MÉDIA/ BRITA 1) - PREPARO MANUAL. AF_05/2021</t>
  </si>
  <si>
    <t>438,47</t>
  </si>
  <si>
    <t>VASO SANITÁRIO SIFONADO COM CAIXA ACOPLADA LOUÇA BRANCA - FORNECIMENTO E INSTALAÇÃO. AF_01/2020</t>
  </si>
  <si>
    <t>UN</t>
  </si>
  <si>
    <t>469,25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</si>
  <si>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</si>
  <si>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262,17</t>
  </si>
  <si>
    <t>MASSA ÚNICA, EM ARGAMASSA TRAÇO 1:2:8, PREPARO MANUAL, APLICADA MANUALMENTE EM PAREDES INTERNAS DE AMBIENTES COM ÁREA ENTRE 5M² E 10M², E = 10MM, COM TALISCAS. AF_03/2024</t>
  </si>
  <si>
    <t>26,70</t>
  </si>
  <si>
    <t>EMBOÇO OU MASSA ÚNICA EM ARGAMASSA TRAÇO 1:2:8, PREPARO MANUAL, APLICADA MANUALMENTE EM PANOS DE FACHADA COM PRESENÇA DE VÃOS, ESPESSURA DE 25 MM. AF_08/2022</t>
  </si>
  <si>
    <t>54,72</t>
  </si>
  <si>
    <t>CHAPISCO APLICADO NO TETO OU EM ALVENARIA E ESTRUTURA, COM ROLO PARA TEXTURA ACRÍLICA. ARGAMASSA INDUSTRIALIZADA COM PREPARO EM MISTURADOR 300 KG. AF_10/2022</t>
  </si>
  <si>
    <t>9,72</t>
  </si>
  <si>
    <t>CHAPISCO APLICADO EM ALVENARIA (COM PRESENÇA DE VÃOS) E ESTRUTURAS DE CONCRETO DE FACHADA, COM ROLO PARA TEXTURA ACRÍLICA.  ARGAMASSA INDUSTRIALIZADA COM PREPARO EM MISTURADOR 300 KG. AF_10/2022</t>
  </si>
  <si>
    <t>11,86</t>
  </si>
  <si>
    <t>PINTURA LÁTEX ACRÍLICA PREMIUM, APLICAÇÃO MANUAL EM PAREDES, DUAS DEMÃOS. AF_04/2023</t>
  </si>
  <si>
    <t>11,75</t>
  </si>
  <si>
    <t>RALO SIFONADO, PVC, DN 100 X 40 MM, JUNTA SOLDÁVEL, FORNECIDO E INSTALADO EM RAMAL DE DESCARGA OU EM RAMAL DE ESGOTO SANITÁRIO. AF_08/2022</t>
  </si>
  <si>
    <t>19,99</t>
  </si>
  <si>
    <t>TUBO PVC, SERIE NORMAL, ESGOTO PREDIAL, DN 40 MM, FORNECIDO E INSTALADO EM RAMAL DE DESCARGA OU RAMAL DE ESGOTO SANITÁRIO. AF_08/2022</t>
  </si>
  <si>
    <t>19,87</t>
  </si>
  <si>
    <t>TUBO PVC, SERIE NORMAL, ESGOTO PREDIAL, DN 50 MM, FORNECIDO E INSTALADO EM RAMAL DE DESCARGA OU RAMAL DE ESGOTO SANITÁRIO. AF_08/2022</t>
  </si>
  <si>
    <t>25,49</t>
  </si>
  <si>
    <t>TUBO PVC, SERIE NORMAL, ESGOTO PREDIAL, DN 100 MM, FORNECIDO E INSTALADO EM RAMAL DE DESCARGA OU RAMAL DE ESGOTO SANITÁRIO. AF_08/2022</t>
  </si>
  <si>
    <t>35,48</t>
  </si>
  <si>
    <t>JOELHO 90 GRAUS, PVC, SERIE NORMAL, ESGOTO PREDIAL, DN 40 MM, JUNTA SOLDÁVEL, FORNECIDO E INSTALADO EM RAMAL DE DESCARGA OU RAMAL DE ESGOTO SANITÁRIO. AF_08/2022</t>
  </si>
  <si>
    <t>9,79</t>
  </si>
  <si>
    <t>JOELHO 90 GRAUS, PVC, SERIE NORMAL, ESGOTO PREDIAL, DN 50 MM, JUNTA ELÁSTICA, FORNECIDO E INSTALADO EM RAMAL DE DESCARGA OU RAMAL DE ESGOTO SANITÁRIO. AF_08/2022</t>
  </si>
  <si>
    <t>14,11</t>
  </si>
  <si>
    <t>CURVA CURTA 90 GRAUS, PVC, SERIE NORMAL, ESGOTO PREDIAL, DN 100 MM, JUNTA ELÁSTICA, FORNECIDO E INSTALADO EM RAMAL DE DESCARGA OU RAMAL DE ESGOTO SANITÁRIO. AF_08/2022</t>
  </si>
  <si>
    <t>41,52</t>
  </si>
  <si>
    <t>TE, PVC, SERIE NORMAL, ESGOTO PREDIAL, DN 50 X 50 MM, JUNTA ELÁSTICA, FORNECIDO E INSTALADO EM RAMAL DE DESCARGA OU RAMAL DE ESGOTO SANITÁRIO. AF_08/2022</t>
  </si>
  <si>
    <t>23,08</t>
  </si>
  <si>
    <t>RASGO LINEAR MANUAL EM ALVENARIA, PARA RAMAIS/ DISTRIBUIÇÃO DE INSTALAÇÕES HIDRÁULICAS, DIÂMETROS MENORES OU IGUAIS A 40 MM. AF_09/2023</t>
  </si>
  <si>
    <t>6,99</t>
  </si>
  <si>
    <t>CHUMBAMENTO LINEAR EM ALVENARIA PARA RAMAIS/DISTRIBUIÇÃO DE INSTALAÇÕES HIDRÁULICAS COM DIÂMETROS MENORES OU IGUAIS A 40 MM. AF_09/2023</t>
  </si>
  <si>
    <t>13,82</t>
  </si>
  <si>
    <t>PORTA DE MADEIRA PARA PINTURA, SEMI-OCA (LEVE OU MÉDIA), 80X210CM, ESPESSURA DE 3,5CM, INCLUSO DOBRADIÇAS - FORNECIMENTO E INSTALAÇÃO. AF_12/2019</t>
  </si>
  <si>
    <t>401,02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</si>
  <si>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</si>
  <si>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11,35</t>
  </si>
  <si>
    <t>FIXAÇÃO DE TUBOS VERTICAIS DE PVC ÁGUA, PVC ESGOTO, PVC ÁGUA PLUVIAL, CPVC, PPR, COBRE OU AÇO, DIÂMETROS MENORES OU IGUAIS A 40 MM, COM ABRAÇADEIRA METÁLICA RÍGIDA TIPO U PERFIL 1 1/4", FIXADA EM PERFILADO EM PAREDE. AF_09/2023_PS</t>
  </si>
  <si>
    <t>4,22</t>
  </si>
  <si>
    <t>FECHADURA DE EMBUTIR PARA PORTA DE BANHEIRO, COMPLETA, ACABAMENTO PADRÃO POPULAR, INCLUSO EXECUÇÃO DE FURO - FORNECIMENTO E INSTALAÇÃO. AF_12/2019</t>
  </si>
  <si>
    <t>106,87</t>
  </si>
  <si>
    <t>ELETRODUTO RÍGIDO ROSCÁVEL, PVC, DN 20 MM (1/2"), PARA CIRCUITOS TERMINAIS, INSTALADO EM FORRO - FORNECIMENTO E INSTALAÇÃO. AF_03/2023</t>
  </si>
  <si>
    <t>9,34</t>
  </si>
  <si>
    <t>ELETRODUTO RÍGIDO ROSCÁVEL, PVC, DN 25 MM (3/4"), PARA CIRCUITOS TERMINAIS, INSTALADO EM FORRO - FORNECIMENTO E INSTALAÇÃO. AF_03/2023</t>
  </si>
  <si>
    <t>11,09</t>
  </si>
  <si>
    <t>ELETRODUTO RÍGIDO ROSCÁVEL, PVC, DN 20 MM (1/2"), PARA CIRCUITOS TERMINAIS, INSTALADO EM PAREDE - FORNECIMENTO E INSTALAÇÃO. AF_03/2023</t>
  </si>
  <si>
    <t>12,02</t>
  </si>
  <si>
    <t>ELETRODUTO RÍGIDO ROSCÁVEL, PVC, DN 25 MM (3/4"), PARA CIRCUITOS TERMINAIS, INSTALADO EM PAREDE - FORNECIMENTO E INSTALAÇÃO. AF_03/2023</t>
  </si>
  <si>
    <t>13,77</t>
  </si>
  <si>
    <t>LUVA PARA ELETRODUTO, PVC, ROSCÁVEL, DN 25 MM (3/4"), PARA CIRCUITOS TERMINAIS, INSTALADA EM FORRO - FORNECIMENTO E INSTALAÇÃO. AF_03/2023</t>
  </si>
  <si>
    <t>7,21</t>
  </si>
  <si>
    <t>LUVA PARA ELETRODUTO, PVC, ROSCÁVEL, DN 20 MM (1/2"), PARA CIRCUITOS TERMINAIS, INSTALADA EM PAREDE - FORNECIMENTO E INSTALAÇÃO. AF_03/2023</t>
  </si>
  <si>
    <t>8,96</t>
  </si>
  <si>
    <t>CURVA 90 GRAUS PARA ELETRODUTO, PVC, ROSCÁVEL, DN 25 MM (3/4"), PARA CIRCUITOS TERMINAIS, INSTALADA EM FORRO - FORNECIMENTO E INSTALAÇÃO. AF_03/2023</t>
  </si>
  <si>
    <t>11,54</t>
  </si>
  <si>
    <t>CURVA 90 GRAUS PARA ELETRODUTO, PVC, ROSCÁVEL, DN 20 MM (1/2"), PARA CIRCUITOS TERMINAIS, INSTALADA EM PAREDE - FORNECIMENTO E INSTALAÇÃO. AF_03/2023</t>
  </si>
  <si>
    <t>14,58</t>
  </si>
  <si>
    <t>CABO DE COBRE FLEXÍVEL ISOLADO, 1,5 MM², ANTI-CHAMA 450/750 V, PARA CIRCUITOS TERMINAIS - FORNECIMENTO E INSTALAÇÃO. AF_03/2023</t>
  </si>
  <si>
    <t>2,77</t>
  </si>
  <si>
    <t>CABO DE COBRE FLEXÍVEL ISOLADO, 2,5 MM², ANTI-CHAMA 450/750 V, PARA CIRCUITOS TERMINAIS - FORNECIMENTO E INSTALAÇÃO. AF_03/2023</t>
  </si>
  <si>
    <t>4,04</t>
  </si>
  <si>
    <t>CABO DE COBRE FLEXÍVEL ISOLADO, 4 MM², ANTI-CHAMA 450/750 V, PARA CIRCUITOS TERMINAIS - FORNECIMENTO E INSTALAÇÃO. AF_03/2023</t>
  </si>
  <si>
    <t>6,25</t>
  </si>
  <si>
    <t>CAIXA OCTOGONAL 3" X 3", PVC, INSTALADA EM LAJE - FORNECIMENTO E INSTALAÇÃO. AF_03/2023</t>
  </si>
  <si>
    <t>13,39</t>
  </si>
  <si>
    <t>INTERRUPTOR SIMPLES (2 MÓDULOS), 10A/250V, INCLUINDO SUPORTE E PLACA - FORNECIMENTO E INSTALAÇÃO. AF_03/2023</t>
  </si>
  <si>
    <t>40,17</t>
  </si>
  <si>
    <t>INTERRUPTOR SIMPLES (3 MÓDULOS), 10A/250V, INCLUINDO SUPORTE E PLACA - FORNECIMENTO E INSTALAÇÃO. AF_03/2023</t>
  </si>
  <si>
    <t>53,96</t>
  </si>
  <si>
    <t>TOMADA BAIXA DE EMBUTIR (1 MÓDULO), 2P+T 10 A, INCLUINDO SUPORTE E PLACA - FORNECIMENTO E INSTALAÇÃO. AF_03/2023</t>
  </si>
  <si>
    <t>27,66</t>
  </si>
  <si>
    <t>TRAMA DE MADEIRA COMPOSTA POR TERÇAS PARA TELHADOS DE ATÉ 2 ÁGUAS PARA TELHA ONDULADA DE FIBROCIMENTO, METÁLICA, PLÁSTICA OU TERMOACÚSTICA, INCLUSO TRANSPORTE VERTICAL. AF_07/2019</t>
  </si>
  <si>
    <t>25,00</t>
  </si>
  <si>
    <t>CABO DE COBRE FLEXÍVEL ISOLADO, 16 MM², ANTI-CHAMA 450/750 V, PARA DISTRIBUIÇÃO - FORNECIMENTO E INSTALAÇÃO. AF_10/2020</t>
  </si>
  <si>
    <t>14,97</t>
  </si>
  <si>
    <t>TELHAMENTO COM TELHA ONDULADA DE FIBROCIMENTO E = 6 MM, COM RECOBRIMENTO LATERAL DE 1 1/4 DE ONDA PARA TELHADO COM INCLINAÇÃO MÁXIMA DE 10°, COM ATÉ 2 ÁGUAS, INCLUSO IÇAMENTO. AF_07/2019</t>
  </si>
  <si>
    <t>50,46</t>
  </si>
  <si>
    <t>JANELA DE AÇO TIPO BASCULANTE PARA VIDROS, COM BATENTE, FERRAGENS E PINTURA ANTICORROSIVA. EXCLUSIVE VIDROS, ACABAMENTO, ALIZAR E CONTRAMARCO. FORNECIMENTO E INSTALAÇÃO. AF_12/2019</t>
  </si>
  <si>
    <t>687,89</t>
  </si>
  <si>
    <t>LASTRO DE CONCRETO MAGRO, APLICADO EM PISOS, LAJES SOBRE SOLO OU RADIERS, ESPESSURA DE 3 CM. AF_01/2024</t>
  </si>
  <si>
    <t>17,96</t>
  </si>
  <si>
    <t>LASTRO DE CONCRETO MAGRO, APLICADO EM PISOS, LAJES SOBRE SOLO OU RADIERS, ESPESSURA DE 5 CM. AF_01/2024</t>
  </si>
  <si>
    <t>34,66</t>
  </si>
  <si>
    <t>CONDULETE DE PVC, TIPO B, PARA ELETRODUTO DE PVC SOLDÁVEL DN 25 MM (3/4''), APARENTE - FORNECIMENTO E INSTALAÇÃO. AF_10/2022</t>
  </si>
  <si>
    <t>18,71</t>
  </si>
  <si>
    <t>CONDULETE DE PVC, TIPO LB, PARA ELETRODUTO DE PVC SOLDÁVEL DN 25 MM (3/4''), APARENTE - FORNECIMENTO E INSTALAÇÃO. AF_10/2022</t>
  </si>
  <si>
    <t>15,34</t>
  </si>
  <si>
    <t>HASTE DE ATERRAMENTO, DIÂMETRO 5/8", COM 3 METROS - FORNECIMENTO E INSTALAÇÃO. AF_08/2023</t>
  </si>
  <si>
    <t>77,57</t>
  </si>
  <si>
    <t>CAIXA ENTERRADA ELÉTRICA RETANGULAR, EM ALVENARIA COM TIJOLOS CERÂMICOS MACIÇOS, FUNDO COM BRITA, DIMENSÕES INTERNAS: 0,3X0,3X0,3 M. AF_12/2020</t>
  </si>
  <si>
    <t>160,25</t>
  </si>
  <si>
    <t>CAIXA ENTERRADA HIDRÁULICA RETANGULAR, EM ALVENARIA COM BLOCOS DE CONCRETO, DIMENSÕES INTERNAS: 0,6X0,6X0,6 M PARA REDE DE ESGOTO. AF_12/2020</t>
  </si>
  <si>
    <t>432,79</t>
  </si>
  <si>
    <t>PAREDE DE MADEIRA COMPENSADA PARA CONSTRUÇÃO TEMPORÁRIA EM CHAPA SIMPLES, EXTERNA, SEM VÃO. AF_03/2024</t>
  </si>
  <si>
    <t>94,75</t>
  </si>
  <si>
    <t>PAREDE DE MADEIRA COMPENSADA PARA CONSTRUÇÃO TEMPORÁRIA EM CHAPA SIMPLES, INTERNA, SEM VÃO. AF_03/2024</t>
  </si>
  <si>
    <t>76,50</t>
  </si>
  <si>
    <t>PAREDE DE MADEIRA COMPENSADA PARA CONSTRUÇÃO TEMPORÁRIA EM CHAPA SIMPLES, EXTERNA, COM ÁREA LÍQUIDA MAIOR OU IGUAL A 6 M², COM VÃO. AF_03/2024</t>
  </si>
  <si>
    <t>109,59</t>
  </si>
  <si>
    <t>PAREDE DE MADEIRA COMPENSADA PARA CONSTRUÇÃO TEMPORÁRIA EM CHAPA SIMPLES, EXTERNA, COM ÁREA LÍQUIDA MENOR QUE 6 M², COM VÃO. AF_03/2024</t>
  </si>
  <si>
    <t>136,84</t>
  </si>
  <si>
    <t>PAREDE DE MADEIRA COMPENSADA PARA CONSTRUÇÃO TEMPORÁRIA EM CHAPA SIMPLES, INTERNA, COM ÁREA LÍQUIDA MAIOR OU IGUAL A 6 M², COM VÃO. AF_03/2024</t>
  </si>
  <si>
    <t>88,35</t>
  </si>
  <si>
    <t>PAREDE DE MADEIRA COMPENSADA PARA CONSTRUÇÃO TEMPORÁRIA EM CHAPA SIMPLES, INTERNA, COM ÁREA LÍQUIDA MENOR QUE 6 M², COM VÃO. AF_03/2024</t>
  </si>
  <si>
    <t>110,37</t>
  </si>
  <si>
    <t>PISO CIMENTADO, TRAÇO 1:3 (CIMENTO E AREIA), ACABAMENTO LISO, ESPESSURA 2,0 CM, PREPARO MECÂNICO DA ARGAMASSA. AF_09/2020</t>
  </si>
  <si>
    <t>36,30</t>
  </si>
  <si>
    <t>CHUVEIRO ELÉTRICO COMUM CORPO PLÁSTICO, TIPO DUCHA - FORNECIMENTO E INSTALAÇÃO. AF_01/2020</t>
  </si>
  <si>
    <t>95,12</t>
  </si>
  <si>
    <t>ALVENARIA DE EMBASAMENTO COM BLOCO ESTRUTURAL DE CONCRETO, DE 14X19X29CM E ARGAMASSA DE ASSENTAMENTO COM PREPARO EM BETONEIRA. AF_05/2020</t>
  </si>
  <si>
    <t>1.008,43</t>
  </si>
  <si>
    <t>QUADRO DE DISTRIBUIÇÃO DE ENERGIA EM PVC, DE EMBUTIR, SEM BARRAMENTO, PARA 6 DISJUNTORES - FORNECIMENTO E INSTALAÇÃO. AF_10/2020</t>
  </si>
  <si>
    <t>77,92</t>
  </si>
  <si>
    <t>DISJUNTOR MONOPOLAR TIPO NEMA, CORRENTE NOMINAL DE 35 ATÉ 50A - FORNECIMENTO E INSTALAÇÃO. AF_10/2020</t>
  </si>
  <si>
    <t>27,60</t>
  </si>
  <si>
    <t>ALVENARIA DE VEDAÇÃO DE BLOCOS CERÂMICOS FURADOS NA HORIZONTAL DE 9X19X19 CM (ESPESSURA 9 CM) E ARGAMASSA DE ASSENTAMENTO COM PREPARO EM BETONEIRA. AF_12/2021</t>
  </si>
  <si>
    <t>86,97</t>
  </si>
  <si>
    <t xml:space="preserve">FECHADURA ESPELHO PARA PORTA EXTERNA, EM ACO INOX (MAQUINA, TESTA E CONTRA-TESTA) E EM ZAMAC (MACANETA, LINGUETA E TRINCOS) COM ACABAMENTO CROMADO, MAQUINA DE 40 MM, INCLUINDO CHAVE TIPO CILINDRO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</si>
  <si>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CJ    </t>
  </si>
  <si>
    <t>72,40</t>
  </si>
  <si>
    <t xml:space="preserve">JUNCAO SIMPLES DE REDUCAO, PVC, DN 100 X 50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</si>
  <si>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18,78</t>
  </si>
  <si>
    <t xml:space="preserve">JUNCAO SIMPLES, PVC, 45 GRAUS, DN 100 X 100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</si>
  <si>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24,11</t>
  </si>
  <si>
    <t xml:space="preserve">FORRO DE PVC LISO, BRANCO, REGUA DE 10 CM, ESPESSURA DE 8 MM A 10 MM (COM COLOCACAO / SEM ESTRUTURA METALICA)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</si>
  <si>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M2    </t>
  </si>
  <si>
    <t>92,14</t>
  </si>
  <si>
    <t xml:space="preserve">MICTORIO COLETIVO ACO INOX (AISI 304), E = 0,8 MM, DE *100 X 40 X 30* CM (C X A X 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</si>
  <si>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709,26</t>
  </si>
  <si>
    <t xml:space="preserve">CAIXA SIFONADA, PVC, 150 X 150 X 50 MM, COM GRELHA QUADRADA, BRANCA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</si>
  <si>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43,19</t>
  </si>
  <si>
    <t xml:space="preserve">VALVULA DE DESCARGA EM METAL CROMADO PARA MICTORIO COM ACIONAMENTO POR PRESSAO E FECHAMENTO AUTOMATICO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</si>
  <si>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173,94</t>
  </si>
  <si>
    <t xml:space="preserve">PORTA DE MADEIRA, FOLHA LEVE (NBR 15930), DE 600 X 2100 MM, E = 35 MM, NUCLEO COLMEIA, CAPA LISA EM HDF, ACABAMENTO MELAMINICO EM PADRAO MADEIRA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</si>
  <si>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298,34</t>
  </si>
  <si>
    <t>REVESTIMENTO CERÂMICO PARA PISO COM PLACAS TIPO ESMALTADA EXTRA DE DIMENSÕES 35X35 CM APLICADA EM AMBIENTES DE ÁREA MENOR QUE 5 M2. AF_02/2023_PE</t>
  </si>
  <si>
    <t>61,94</t>
  </si>
  <si>
    <t>REVESTIMENTO CERÂMICO PARA PISO COM PLACAS TIPO ESMALTADA EXTRA DE DIMENSÕES 35X35 CM APLICADA EM AMBIENTES DE ÁREA ENTRE 5 M2 E 10 M2. AF_02/2023_PE</t>
  </si>
  <si>
    <t>55,69</t>
  </si>
  <si>
    <t>REVESTIMENTO CERÂMICO PARA PISO COM PLACAS TIPO ESMALTADA EXTRA DE DIMENSÕES 35X35 CM APLICADA EM AMBIENTES DE ÁREA MAIOR QUE 10 M2. AF_02/2023_PE</t>
  </si>
  <si>
    <t>49,12</t>
  </si>
  <si>
    <t>EMBOÇO, EM ARGAMASSA TRAÇO 1:2:8, PREPARO MECÂNICO, APLICADO MANUALMENTE EM PAREDES INTERNAS DE AMBIENTES COM ÁREA MENOR QUE 5M², E =17,5MM, COM TALISCAS. AF_03/2024</t>
  </si>
  <si>
    <t>37,30</t>
  </si>
  <si>
    <t>MASSA ÚNICA, EM ARGAMASSA TRAÇO 1:2:8, PREPARO MECÂNICO, APLICADA MANUALMENTE EM PAREDES INTERNAS DE AMBIENTES COM ÁREA ENTRE 5M² E 10M², E = 17,5MM, COM TALISCAS. AF_03/2024</t>
  </si>
  <si>
    <t>34,54</t>
  </si>
  <si>
    <t>EMBOÇO, EM ARGAMASSA TRAÇO 1:2:8, PREPARO MECÂNICO, APLICADO MANUALMENTE EM PAREDES INTERNAS DE AMBIENTES COM ÁREA ENTRE 5M² E 10M², E = 17,5MM, COM TALISCAS. AF_03/2024</t>
  </si>
  <si>
    <t>33,42</t>
  </si>
  <si>
    <t>TUBO, PVC, SOLDÁVEL, DN 25MM, INSTALADO EM RAMAL OU SUB-RAMAL DE ÁGUA - FORNECIMENTO E INSTALAÇÃO. AF_06/2022</t>
  </si>
  <si>
    <t>21,31</t>
  </si>
  <si>
    <t>JOELHO 90 GRAUS, PVC, SOLDÁVEL, DN 25MM, INSTALADO EM RAMAL OU SUB-RAMAL DE ÁGUA - FORNECIMENTO E INSTALAÇÃO. AF_06/2022</t>
  </si>
  <si>
    <t>8,75</t>
  </si>
  <si>
    <t>JOELHO 90 GRAUS COM BUCHA DE LATÃO, PVC, SOLDÁVEL, DN 25MM, X 3/4  INSTALADO EM RAMAL OU SUB-RAMAL DE ÁGUA - FORNECIMENTO E INSTALAÇÃO. AF_06/2022</t>
  </si>
  <si>
    <t>15,27</t>
  </si>
  <si>
    <t>TE, PVC, SOLDÁVEL, DN 25MM, INSTALADO EM RAMAL OU SUB-RAMAL DE ÁGUA - FORNECIMENTO E INSTALAÇÃO. AF_06/2022</t>
  </si>
  <si>
    <t>12,09</t>
  </si>
  <si>
    <t>REGISTRO DE PRESSÃO BRUTO, LATÃO,  ROSCÁVEL, 3/4'' - FORNECIMENTO E INSTALAÇÃO. AF_08/2021</t>
  </si>
  <si>
    <t>29,72</t>
  </si>
  <si>
    <t>ADAPTADOR CURTO COM BOLSA E ROSCA PARA REGISTRO, PVC, SOLDÁVEL, DN 25MM X 3/4 , INSTALADO EM RAMAL OU SUB-RAMAL DE ÁGUA - FORNECIMENTO E INSTALAÇÃO. AF_06/2022</t>
  </si>
  <si>
    <t>6,16</t>
  </si>
  <si>
    <t>LUVA SOLDÁVEL E COM ROSCA, PVC, SOLDÁVEL, DN 25MM X 3/4 , INSTALADO EM RAMAL OU SUB-RAMAL DE ÁGUA - FORNECIMENTO E INSTALAÇÃO. AF_06/2022</t>
  </si>
  <si>
    <t>6,77</t>
  </si>
  <si>
    <t>AJUDANTE DE CARPINTEIRO COM ENCARGOS COMPLEMENTARES</t>
  </si>
  <si>
    <t>20,52</t>
  </si>
  <si>
    <t>CARPINTEIRO DE FORMAS COM ENCARGOS COMPLEMENTARES</t>
  </si>
  <si>
    <t>24,59</t>
  </si>
  <si>
    <t>SERRA CIRCULAR DE BANCADA COM MOTOR ELÉTRICO POTÊNCIA DE 5HP, COM COIFA PARA DISCO 10" - CHP DIURNO. AF_08/2015</t>
  </si>
  <si>
    <t>CHP</t>
  </si>
  <si>
    <t>29,26</t>
  </si>
  <si>
    <t>SERRA CIRCULAR DE BANCADA COM MOTOR ELÉTRICO POTÊNCIA DE 5HP, COM COIFA PARA DISCO 10" - CHI DIURNO. AF_08/2015</t>
  </si>
  <si>
    <t>CHI</t>
  </si>
  <si>
    <t>27,70</t>
  </si>
  <si>
    <t xml:space="preserve">TABUA APARELHADA *2,5 X 30* CM, EM MACARANDUBA/MASSARANDUBA, ANGELIM OU EQUIVALENTE DA REGIAO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</si>
  <si>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     </t>
  </si>
  <si>
    <t>34,45</t>
  </si>
  <si>
    <t xml:space="preserve">CAIBRO NAO APARELHADO *6 X 6* CM, EM MACARANDUBA/MASSARANDUBA, ANGELIM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</si>
  <si>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29,04</t>
  </si>
  <si>
    <t xml:space="preserve">PREGO DE ACO POLIDO COM CABECA 18 X 27 (2 1/2 X 10)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</si>
  <si>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18,63</t>
  </si>
  <si>
    <t xml:space="preserve">CHAPA/PAINEL DE MADEIRA COMPENSADA RESINADA (MADEIRITE RESINADO ROSA) PARA FORMA DE CONCRETO, DE 2200 X 1100 MM, E = 8 A 12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</si>
  <si>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37,20</t>
  </si>
  <si>
    <t>FORNECIMENTO E INSTALAÇÃO DE PLACA DE OBRA COM CHAPA GALVANIZADA E ESTRUTURA DE MADEIRA. AF_03/2022_PS</t>
  </si>
  <si>
    <t>INSTALACOES PROVISORIAS DE LUZ E FORCA PARA OBRAS DE PORTE PEQUENO</t>
  </si>
  <si>
    <t>LOCACAO DE CONTAINER PARA DEPOSITO DE (2,30 X 6,00)M, ALT. 2,50M, SEM DIVISORIAS INTERNAS E SEM SANITARIO, EXC TRANSP/CARGA/DESCARGA</t>
  </si>
  <si>
    <t>MES</t>
  </si>
  <si>
    <t>TRANSPORTE COM CAMINHÃO CARROCERIA COM GUINDAUTO (MUNCK),  MOMENTO MÁXIMO DE CARGA 11,7 TM, EM VIA URBANA EM LEITO NATURAL (UNIDADE: TXKM). AF_07/2020</t>
  </si>
  <si>
    <t>TXKM</t>
  </si>
  <si>
    <t>ENGENHEIRO CIVIL DE OBRA JUNIOR COM ENCARGOS COMPLEMENTARES</t>
  </si>
  <si>
    <t>MESTRE DE OBRAS COM ENCARGOS COMPLEMENTARES</t>
  </si>
  <si>
    <t>TOPOGRAFO COM ENCARGOS COMPLEMENTARES</t>
  </si>
  <si>
    <t>309,38</t>
  </si>
  <si>
    <t>INSTALACAO PROVISORIA DE AGUA E ESGOTO PARA OBRAS DE PORTE PEQUENO</t>
  </si>
  <si>
    <t>3,44</t>
  </si>
  <si>
    <t>116,82</t>
  </si>
  <si>
    <t>30,23</t>
  </si>
  <si>
    <t>23,28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</si>
</sst>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_);\(#,##0.000\)"/>
    <numFmt numFmtId="165" formatCode="&quot;R$&quot;\ #,##0.00"/>
    <numFmt numFmtId="166" formatCode="_(* #,##0.00_);_(* \(#,##0.00\);_(* &quot;-&quot;??_);_(@_)"/>
    <numFmt numFmtId="167" formatCode="_-* #,##0.000_-;\-* #,##0.000_-;_-* &quot;-&quot;??_-;_-@_-"/>
    <numFmt numFmtId="168" formatCode="_-* #,##0.0000_-;\-* #,##0.0000_-;_-* &quot;-&quot;??_-;_-@_-"/>
  </numFmts>
  <fonts count="47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name val="Cambria"/>
      <family val="1"/>
    </font>
    <font>
      <sz val="11"/>
      <color theme="1"/>
      <name val="Cambria"/>
      <family val="1"/>
    </font>
    <font>
      <sz val="10"/>
      <name val="Cambria"/>
      <family val="1"/>
    </font>
    <font>
      <sz val="8"/>
      <name val="Cambria"/>
      <family val="1"/>
    </font>
    <font>
      <b/>
      <sz val="9"/>
      <name val="Cambria"/>
      <family val="1"/>
    </font>
    <font>
      <b/>
      <sz val="8"/>
      <name val="Cambria"/>
      <family val="1"/>
    </font>
    <font>
      <b/>
      <sz val="7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b/>
      <sz val="11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b/>
      <sz val="16"/>
      <name val="Cambria"/>
      <family val="1"/>
    </font>
    <font>
      <b/>
      <sz val="10"/>
      <color rgb="FF000000"/>
      <name val="Cambria"/>
      <family val="1"/>
    </font>
    <font>
      <sz val="9"/>
      <color theme="1"/>
      <name val="Cambria"/>
      <family val="1"/>
    </font>
    <font>
      <sz val="9"/>
      <color rgb="FF000000"/>
      <name val="Cambria"/>
      <family val="1"/>
    </font>
    <font>
      <b/>
      <sz val="6"/>
      <name val="Cambria"/>
      <family val="1"/>
    </font>
    <font>
      <sz val="9"/>
      <name val="Cambria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mbria"/>
      <family val="1"/>
    </font>
    <font>
      <b/>
      <sz val="11"/>
      <color indexed="8"/>
      <name val="Courier New"/>
      <family val="3"/>
    </font>
    <font>
      <b/>
      <sz val="9"/>
      <color indexed="8"/>
      <name val="Courier New"/>
      <family val="3"/>
    </font>
    <font>
      <sz val="9"/>
      <color indexed="8"/>
      <name val="Courier New"/>
      <family val="3"/>
    </font>
    <font>
      <b/>
      <sz val="9"/>
      <color rgb="FF000000"/>
      <name val="Courier New"/>
      <family val="3"/>
    </font>
    <font>
      <sz val="9"/>
      <color rgb="FF000000"/>
      <name val="Courier New"/>
      <family val="3"/>
    </font>
    <font>
      <sz val="10"/>
      <color rgb="FF000000"/>
      <name val="Courier New"/>
      <family val="3"/>
    </font>
    <font>
      <b/>
      <sz val="10"/>
      <color indexed="8"/>
      <name val="Courier New"/>
      <family val="3"/>
    </font>
    <font>
      <sz val="10"/>
      <color rgb="FF000000"/>
      <name val="Arial"/>
      <family val="2"/>
    </font>
    <font>
      <sz val="9"/>
      <name val="Courier New"/>
      <family val="3"/>
    </font>
    <font>
      <b/>
      <sz val="9"/>
      <color rgb="FF000000"/>
      <name val="Cambria"/>
      <family val="1"/>
    </font>
    <font>
      <sz val="12"/>
      <name val="Cambria"/>
      <family val="1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Cambria"/>
      <family val="1"/>
    </font>
    <font>
      <b/>
      <sz val="9"/>
      <color theme="1"/>
      <name val="Calibri"/>
      <family val="2"/>
      <scheme val="minor"/>
    </font>
    <font>
      <sz val="8"/>
      <color rgb="FF000000"/>
      <name val="Cambria"/>
      <family val="1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164" fontId="1" fillId="0" borderId="0"/>
    <xf numFmtId="164" fontId="1" fillId="0" borderId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/>
    <xf numFmtId="0" fontId="36" fillId="0" borderId="0"/>
    <xf numFmtId="44" fontId="27" fillId="0" borderId="0" applyFont="0" applyFill="0" applyBorder="0" applyAlignment="0" applyProtection="0"/>
    <xf numFmtId="0" fontId="27" fillId="0" borderId="0"/>
    <xf numFmtId="44" fontId="3" fillId="0" borderId="0" applyFont="0" applyFill="0" applyBorder="0" applyAlignment="0" applyProtection="0"/>
  </cellStyleXfs>
  <cellXfs count="550">
    <xf numFmtId="0" fontId="0" fillId="0" borderId="0" xfId="0"/>
    <xf numFmtId="9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0" fontId="13" fillId="0" borderId="4" xfId="3" applyNumberFormat="1" applyFont="1" applyBorder="1" applyAlignment="1" applyProtection="1">
      <alignment vertical="center" wrapText="1"/>
    </xf>
    <xf numFmtId="0" fontId="10" fillId="0" borderId="4" xfId="0" applyFont="1" applyBorder="1" applyAlignment="1">
      <alignment horizontal="right" vertical="center"/>
    </xf>
    <xf numFmtId="0" fontId="0" fillId="0" borderId="11" xfId="0" applyBorder="1"/>
    <xf numFmtId="0" fontId="0" fillId="0" borderId="8" xfId="0" applyBorder="1"/>
    <xf numFmtId="0" fontId="6" fillId="0" borderId="0" xfId="6"/>
    <xf numFmtId="0" fontId="6" fillId="0" borderId="11" xfId="6" applyBorder="1"/>
    <xf numFmtId="0" fontId="7" fillId="0" borderId="3" xfId="6" applyFont="1" applyBorder="1" applyAlignment="1">
      <alignment vertical="center" wrapText="1"/>
    </xf>
    <xf numFmtId="0" fontId="9" fillId="0" borderId="12" xfId="6" applyFont="1" applyBorder="1"/>
    <xf numFmtId="0" fontId="9" fillId="0" borderId="11" xfId="6" applyFont="1" applyBorder="1"/>
    <xf numFmtId="0" fontId="9" fillId="0" borderId="12" xfId="6" applyFont="1" applyBorder="1" applyAlignment="1">
      <alignment horizontal="center" vertical="center"/>
    </xf>
    <xf numFmtId="10" fontId="7" fillId="0" borderId="3" xfId="3" applyNumberFormat="1" applyFont="1" applyFill="1" applyBorder="1" applyAlignment="1">
      <alignment horizontal="center" vertical="center"/>
    </xf>
    <xf numFmtId="0" fontId="7" fillId="0" borderId="11" xfId="6" applyFont="1" applyBorder="1" applyAlignment="1">
      <alignment horizontal="left"/>
    </xf>
    <xf numFmtId="43" fontId="7" fillId="0" borderId="0" xfId="8" applyFont="1" applyBorder="1"/>
    <xf numFmtId="0" fontId="6" fillId="0" borderId="6" xfId="6" applyBorder="1"/>
    <xf numFmtId="0" fontId="0" fillId="0" borderId="6" xfId="0" applyBorder="1"/>
    <xf numFmtId="0" fontId="9" fillId="0" borderId="7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9" xfId="0" applyBorder="1"/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10" fillId="0" borderId="4" xfId="0" applyFont="1" applyBorder="1" applyAlignment="1">
      <alignment vertical="center"/>
    </xf>
    <xf numFmtId="0" fontId="23" fillId="0" borderId="10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17" fillId="0" borderId="6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0" fillId="0" borderId="7" xfId="0" applyBorder="1"/>
    <xf numFmtId="0" fontId="0" fillId="0" borderId="12" xfId="0" applyBorder="1"/>
    <xf numFmtId="0" fontId="23" fillId="0" borderId="0" xfId="0" applyFont="1" applyAlignment="1">
      <alignment wrapText="1"/>
    </xf>
    <xf numFmtId="43" fontId="9" fillId="0" borderId="4" xfId="8" applyFont="1" applyBorder="1" applyAlignment="1" applyProtection="1">
      <alignment vertical="center" wrapText="1"/>
    </xf>
    <xf numFmtId="43" fontId="17" fillId="0" borderId="10" xfId="8" applyFont="1" applyBorder="1" applyAlignment="1" applyProtection="1">
      <alignment vertical="center" wrapText="1"/>
    </xf>
    <xf numFmtId="43" fontId="0" fillId="0" borderId="0" xfId="8" applyFont="1" applyAlignment="1">
      <alignment vertical="center"/>
    </xf>
    <xf numFmtId="43" fontId="12" fillId="0" borderId="4" xfId="8" applyFont="1" applyBorder="1" applyAlignment="1" applyProtection="1">
      <alignment vertical="center" wrapText="1"/>
    </xf>
    <xf numFmtId="43" fontId="21" fillId="2" borderId="4" xfId="8" applyFont="1" applyFill="1" applyBorder="1" applyAlignment="1" applyProtection="1">
      <alignment horizontal="right" vertical="center" wrapText="1"/>
    </xf>
    <xf numFmtId="0" fontId="24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/>
    </xf>
    <xf numFmtId="43" fontId="25" fillId="0" borderId="4" xfId="8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43" fontId="11" fillId="0" borderId="4" xfId="8" applyFont="1" applyBorder="1" applyAlignment="1" applyProtection="1">
      <alignment vertical="center"/>
    </xf>
    <xf numFmtId="0" fontId="11" fillId="0" borderId="13" xfId="0" applyFont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0" fontId="26" fillId="0" borderId="13" xfId="0" applyFont="1" applyBorder="1" applyAlignment="1">
      <alignment horizontal="center" vertical="center"/>
    </xf>
    <xf numFmtId="10" fontId="12" fillId="0" borderId="4" xfId="3" applyNumberFormat="1" applyFont="1" applyBorder="1" applyAlignment="1" applyProtection="1">
      <alignment horizontal="center" vertical="center" wrapText="1"/>
    </xf>
    <xf numFmtId="10" fontId="13" fillId="0" borderId="4" xfId="3" applyNumberFormat="1" applyFont="1" applyBorder="1" applyAlignment="1" applyProtection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8" fillId="0" borderId="0" xfId="14" applyFont="1"/>
    <xf numFmtId="0" fontId="17" fillId="0" borderId="0" xfId="14" applyFont="1" applyAlignment="1">
      <alignment vertical="center"/>
    </xf>
    <xf numFmtId="0" fontId="28" fillId="0" borderId="0" xfId="14" applyFont="1" applyAlignment="1">
      <alignment vertical="center"/>
    </xf>
    <xf numFmtId="49" fontId="28" fillId="0" borderId="0" xfId="14" applyNumberFormat="1" applyFont="1"/>
    <xf numFmtId="0" fontId="28" fillId="9" borderId="0" xfId="14" applyFont="1" applyFill="1"/>
    <xf numFmtId="0" fontId="27" fillId="0" borderId="0" xfId="14" applyAlignment="1">
      <alignment wrapText="1"/>
    </xf>
    <xf numFmtId="0" fontId="27" fillId="0" borderId="0" xfId="14"/>
    <xf numFmtId="4" fontId="6" fillId="0" borderId="0" xfId="14" applyNumberFormat="1" applyFont="1"/>
    <xf numFmtId="0" fontId="5" fillId="0" borderId="0" xfId="14" applyFont="1" applyAlignment="1">
      <alignment vertical="center"/>
    </xf>
    <xf numFmtId="0" fontId="27" fillId="0" borderId="0" xfId="14" applyAlignment="1">
      <alignment vertical="center"/>
    </xf>
    <xf numFmtId="49" fontId="11" fillId="2" borderId="4" xfId="0" applyNumberFormat="1" applyFont="1" applyFill="1" applyBorder="1" applyAlignment="1">
      <alignment vertical="center"/>
    </xf>
    <xf numFmtId="49" fontId="11" fillId="0" borderId="13" xfId="0" applyNumberFormat="1" applyFont="1" applyBorder="1" applyAlignment="1">
      <alignment vertical="center"/>
    </xf>
    <xf numFmtId="0" fontId="34" fillId="9" borderId="11" xfId="14" applyFont="1" applyFill="1" applyBorder="1" applyAlignment="1" applyProtection="1">
      <alignment vertical="center"/>
      <protection locked="0"/>
    </xf>
    <xf numFmtId="4" fontId="34" fillId="9" borderId="12" xfId="14" applyNumberFormat="1" applyFont="1" applyFill="1" applyBorder="1" applyAlignment="1" applyProtection="1">
      <alignment vertical="center"/>
      <protection locked="0"/>
    </xf>
    <xf numFmtId="0" fontId="34" fillId="9" borderId="12" xfId="14" applyFont="1" applyFill="1" applyBorder="1" applyAlignment="1" applyProtection="1">
      <alignment vertical="center"/>
      <protection locked="0"/>
    </xf>
    <xf numFmtId="10" fontId="34" fillId="9" borderId="12" xfId="14" applyNumberFormat="1" applyFont="1" applyFill="1" applyBorder="1" applyAlignment="1" applyProtection="1">
      <alignment horizontal="left" vertical="center"/>
      <protection locked="0"/>
    </xf>
    <xf numFmtId="0" fontId="30" fillId="7" borderId="28" xfId="14" applyFont="1" applyFill="1" applyBorder="1" applyAlignment="1" applyProtection="1">
      <alignment horizontal="left" vertical="center"/>
      <protection locked="0"/>
    </xf>
    <xf numFmtId="0" fontId="31" fillId="8" borderId="29" xfId="14" applyFont="1" applyFill="1" applyBorder="1" applyAlignment="1" applyProtection="1">
      <alignment horizontal="left" vertical="center"/>
      <protection locked="0"/>
    </xf>
    <xf numFmtId="0" fontId="32" fillId="7" borderId="30" xfId="14" applyFont="1" applyFill="1" applyBorder="1" applyAlignment="1" applyProtection="1">
      <alignment vertical="center"/>
      <protection locked="0"/>
    </xf>
    <xf numFmtId="49" fontId="33" fillId="8" borderId="31" xfId="14" applyNumberFormat="1" applyFont="1" applyFill="1" applyBorder="1" applyAlignment="1" applyProtection="1">
      <alignment vertical="center"/>
      <protection locked="0"/>
    </xf>
    <xf numFmtId="0" fontId="32" fillId="7" borderId="32" xfId="14" applyFont="1" applyFill="1" applyBorder="1" applyAlignment="1" applyProtection="1">
      <alignment vertical="center"/>
      <protection locked="0"/>
    </xf>
    <xf numFmtId="49" fontId="33" fillId="8" borderId="33" xfId="14" applyNumberFormat="1" applyFont="1" applyFill="1" applyBorder="1" applyAlignment="1" applyProtection="1">
      <alignment vertical="center"/>
      <protection locked="0"/>
    </xf>
    <xf numFmtId="0" fontId="30" fillId="7" borderId="30" xfId="14" applyFont="1" applyFill="1" applyBorder="1" applyAlignment="1" applyProtection="1">
      <alignment horizontal="left" vertical="center"/>
      <protection locked="0"/>
    </xf>
    <xf numFmtId="0" fontId="31" fillId="8" borderId="31" xfId="14" applyFont="1" applyFill="1" applyBorder="1" applyAlignment="1" applyProtection="1">
      <alignment horizontal="left" vertical="center"/>
      <protection locked="0"/>
    </xf>
    <xf numFmtId="0" fontId="32" fillId="7" borderId="28" xfId="14" applyFont="1" applyFill="1" applyBorder="1" applyAlignment="1" applyProtection="1">
      <alignment vertical="center"/>
      <protection locked="0"/>
    </xf>
    <xf numFmtId="0" fontId="33" fillId="8" borderId="29" xfId="14" applyFont="1" applyFill="1" applyBorder="1" applyAlignment="1" applyProtection="1">
      <alignment vertical="center"/>
      <protection locked="0"/>
    </xf>
    <xf numFmtId="0" fontId="33" fillId="8" borderId="31" xfId="14" applyFont="1" applyFill="1" applyBorder="1" applyAlignment="1" applyProtection="1">
      <alignment vertical="center"/>
      <protection locked="0"/>
    </xf>
    <xf numFmtId="14" fontId="33" fillId="8" borderId="33" xfId="14" applyNumberFormat="1" applyFont="1" applyFill="1" applyBorder="1" applyAlignment="1" applyProtection="1">
      <alignment horizontal="left" vertical="center"/>
      <protection locked="0"/>
    </xf>
    <xf numFmtId="0" fontId="33" fillId="8" borderId="33" xfId="14" applyFont="1" applyFill="1" applyBorder="1" applyAlignment="1" applyProtection="1">
      <alignment vertical="center"/>
      <protection locked="0"/>
    </xf>
    <xf numFmtId="43" fontId="10" fillId="5" borderId="0" xfId="8" applyFont="1" applyFill="1" applyBorder="1" applyAlignment="1" applyProtection="1">
      <alignment vertical="center" wrapText="1"/>
    </xf>
    <xf numFmtId="0" fontId="7" fillId="5" borderId="4" xfId="0" applyFont="1" applyFill="1" applyBorder="1" applyAlignment="1">
      <alignment horizontal="left" vertical="center" wrapText="1"/>
    </xf>
    <xf numFmtId="49" fontId="7" fillId="5" borderId="13" xfId="0" applyNumberFormat="1" applyFont="1" applyFill="1" applyBorder="1" applyAlignment="1">
      <alignment horizontal="center" vertical="center" wrapText="1"/>
    </xf>
    <xf numFmtId="49" fontId="12" fillId="5" borderId="13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43" fontId="15" fillId="5" borderId="13" xfId="8" applyFont="1" applyFill="1" applyBorder="1" applyAlignment="1" applyProtection="1">
      <alignment horizontal="right" vertical="center" wrapText="1"/>
    </xf>
    <xf numFmtId="43" fontId="10" fillId="5" borderId="13" xfId="8" applyFont="1" applyFill="1" applyBorder="1" applyAlignment="1" applyProtection="1">
      <alignment horizontal="right" vertical="center" wrapText="1"/>
    </xf>
    <xf numFmtId="2" fontId="7" fillId="5" borderId="3" xfId="8" applyNumberFormat="1" applyFont="1" applyFill="1" applyBorder="1" applyAlignment="1">
      <alignment horizontal="center"/>
    </xf>
    <xf numFmtId="0" fontId="25" fillId="0" borderId="4" xfId="0" applyFont="1" applyBorder="1" applyAlignment="1">
      <alignment vertical="center" wrapText="1"/>
    </xf>
    <xf numFmtId="43" fontId="0" fillId="0" borderId="4" xfId="8" applyFont="1" applyBorder="1" applyAlignment="1">
      <alignment vertical="center"/>
    </xf>
    <xf numFmtId="4" fontId="0" fillId="0" borderId="0" xfId="8" applyNumberFormat="1" applyFont="1" applyAlignment="1">
      <alignment vertical="center"/>
    </xf>
    <xf numFmtId="4" fontId="9" fillId="0" borderId="4" xfId="8" applyNumberFormat="1" applyFont="1" applyBorder="1" applyAlignment="1" applyProtection="1">
      <alignment vertical="center" wrapText="1"/>
    </xf>
    <xf numFmtId="4" fontId="17" fillId="0" borderId="10" xfId="8" applyNumberFormat="1" applyFont="1" applyBorder="1" applyAlignment="1" applyProtection="1">
      <alignment vertical="center" wrapText="1"/>
    </xf>
    <xf numFmtId="4" fontId="12" fillId="0" borderId="10" xfId="8" applyNumberFormat="1" applyFont="1" applyBorder="1" applyAlignment="1" applyProtection="1">
      <alignment vertical="center" wrapText="1"/>
    </xf>
    <xf numFmtId="4" fontId="10" fillId="5" borderId="0" xfId="8" applyNumberFormat="1" applyFont="1" applyFill="1" applyBorder="1" applyAlignment="1" applyProtection="1">
      <alignment vertical="center" wrapText="1"/>
    </xf>
    <xf numFmtId="4" fontId="11" fillId="0" borderId="4" xfId="0" applyNumberFormat="1" applyFont="1" applyBorder="1" applyAlignment="1">
      <alignment horizontal="right" vertical="center"/>
    </xf>
    <xf numFmtId="4" fontId="10" fillId="5" borderId="13" xfId="8" applyNumberFormat="1" applyFont="1" applyFill="1" applyBorder="1" applyAlignment="1" applyProtection="1">
      <alignment horizontal="right" vertical="center" wrapText="1"/>
    </xf>
    <xf numFmtId="49" fontId="37" fillId="8" borderId="31" xfId="14" applyNumberFormat="1" applyFont="1" applyFill="1" applyBorder="1" applyAlignment="1" applyProtection="1">
      <alignment vertical="center"/>
      <protection locked="0"/>
    </xf>
    <xf numFmtId="43" fontId="11" fillId="2" borderId="4" xfId="8" applyFont="1" applyFill="1" applyBorder="1" applyAlignment="1" applyProtection="1">
      <alignment vertical="center"/>
    </xf>
    <xf numFmtId="43" fontId="11" fillId="0" borderId="13" xfId="8" applyFont="1" applyBorder="1" applyAlignment="1" applyProtection="1">
      <alignment vertical="center"/>
    </xf>
    <xf numFmtId="0" fontId="23" fillId="0" borderId="11" xfId="0" applyFont="1" applyBorder="1" applyAlignment="1">
      <alignment vertical="top" wrapText="1"/>
    </xf>
    <xf numFmtId="43" fontId="24" fillId="0" borderId="4" xfId="8" applyFont="1" applyFill="1" applyBorder="1" applyAlignment="1" applyProtection="1">
      <alignment horizontal="right" vertical="center" wrapText="1"/>
    </xf>
    <xf numFmtId="0" fontId="8" fillId="0" borderId="6" xfId="17" applyFont="1" applyBorder="1" applyAlignment="1">
      <alignment horizontal="center" vertical="center"/>
    </xf>
    <xf numFmtId="0" fontId="9" fillId="0" borderId="7" xfId="17" applyFont="1" applyBorder="1" applyAlignment="1">
      <alignment vertical="center" wrapText="1"/>
    </xf>
    <xf numFmtId="0" fontId="28" fillId="0" borderId="0" xfId="17" applyFont="1"/>
    <xf numFmtId="0" fontId="8" fillId="0" borderId="11" xfId="17" applyFont="1" applyBorder="1" applyAlignment="1">
      <alignment horizontal="center" vertical="center"/>
    </xf>
    <xf numFmtId="0" fontId="17" fillId="0" borderId="12" xfId="17" applyFont="1" applyBorder="1" applyAlignment="1">
      <alignment vertical="center" wrapText="1"/>
    </xf>
    <xf numFmtId="0" fontId="8" fillId="0" borderId="8" xfId="17" applyFont="1" applyBorder="1" applyAlignment="1">
      <alignment horizontal="center" vertical="center"/>
    </xf>
    <xf numFmtId="0" fontId="9" fillId="0" borderId="9" xfId="17" applyFont="1" applyBorder="1" applyAlignment="1">
      <alignment vertical="center" wrapText="1"/>
    </xf>
    <xf numFmtId="0" fontId="10" fillId="0" borderId="3" xfId="17" applyFont="1" applyBorder="1" applyAlignment="1">
      <alignment horizontal="left" vertical="center" wrapText="1"/>
    </xf>
    <xf numFmtId="0" fontId="11" fillId="0" borderId="6" xfId="17" applyFont="1" applyBorder="1" applyAlignment="1">
      <alignment vertical="center"/>
    </xf>
    <xf numFmtId="0" fontId="23" fillId="0" borderId="7" xfId="17" applyFont="1" applyBorder="1" applyAlignment="1">
      <alignment vertical="center" wrapText="1"/>
    </xf>
    <xf numFmtId="0" fontId="23" fillId="0" borderId="11" xfId="17" applyFont="1" applyBorder="1" applyAlignment="1">
      <alignment vertical="center" wrapText="1"/>
    </xf>
    <xf numFmtId="0" fontId="23" fillId="0" borderId="12" xfId="17" applyFont="1" applyBorder="1" applyAlignment="1">
      <alignment vertical="center" wrapText="1"/>
    </xf>
    <xf numFmtId="0" fontId="10" fillId="0" borderId="5" xfId="17" applyFont="1" applyBorder="1" applyAlignment="1">
      <alignment horizontal="left" vertical="center" wrapText="1"/>
    </xf>
    <xf numFmtId="0" fontId="7" fillId="0" borderId="1" xfId="17" applyFont="1" applyBorder="1" applyAlignment="1">
      <alignment horizontal="center" vertical="center"/>
    </xf>
    <xf numFmtId="49" fontId="7" fillId="0" borderId="4" xfId="17" applyNumberFormat="1" applyFont="1" applyBorder="1" applyAlignment="1">
      <alignment horizontal="center" vertical="center" wrapText="1"/>
    </xf>
    <xf numFmtId="49" fontId="7" fillId="0" borderId="4" xfId="17" applyNumberFormat="1" applyFont="1" applyBorder="1" applyAlignment="1">
      <alignment horizontal="center" vertical="center"/>
    </xf>
    <xf numFmtId="2" fontId="7" fillId="0" borderId="4" xfId="17" applyNumberFormat="1" applyFont="1" applyBorder="1" applyAlignment="1">
      <alignment horizontal="center" vertical="center" wrapText="1"/>
    </xf>
    <xf numFmtId="4" fontId="7" fillId="0" borderId="4" xfId="17" applyNumberFormat="1" applyFont="1" applyBorder="1" applyAlignment="1">
      <alignment horizontal="center" vertical="center" wrapText="1"/>
    </xf>
    <xf numFmtId="4" fontId="7" fillId="0" borderId="2" xfId="17" applyNumberFormat="1" applyFont="1" applyBorder="1" applyAlignment="1">
      <alignment horizontal="center" vertical="center" wrapText="1"/>
    </xf>
    <xf numFmtId="0" fontId="7" fillId="6" borderId="6" xfId="17" applyFont="1" applyFill="1" applyBorder="1" applyAlignment="1">
      <alignment horizontal="center" vertical="center"/>
    </xf>
    <xf numFmtId="0" fontId="28" fillId="6" borderId="0" xfId="17" applyFont="1" applyFill="1" applyAlignment="1">
      <alignment vertical="center"/>
    </xf>
    <xf numFmtId="0" fontId="7" fillId="6" borderId="10" xfId="17" applyFont="1" applyFill="1" applyBorder="1" applyAlignment="1">
      <alignment vertical="center"/>
    </xf>
    <xf numFmtId="0" fontId="7" fillId="6" borderId="7" xfId="17" applyFont="1" applyFill="1" applyBorder="1" applyAlignment="1">
      <alignment vertical="center"/>
    </xf>
    <xf numFmtId="0" fontId="20" fillId="5" borderId="3" xfId="17" applyFont="1" applyFill="1" applyBorder="1" applyAlignment="1">
      <alignment horizontal="center" vertical="center" wrapText="1"/>
    </xf>
    <xf numFmtId="2" fontId="9" fillId="10" borderId="3" xfId="17" applyNumberFormat="1" applyFont="1" applyFill="1" applyBorder="1" applyAlignment="1">
      <alignment horizontal="center" vertical="center"/>
    </xf>
    <xf numFmtId="0" fontId="28" fillId="0" borderId="3" xfId="17" applyFont="1" applyBorder="1" applyAlignment="1">
      <alignment horizontal="center" vertical="center"/>
    </xf>
    <xf numFmtId="0" fontId="20" fillId="5" borderId="5" xfId="17" applyFont="1" applyFill="1" applyBorder="1" applyAlignment="1">
      <alignment horizontal="center" vertical="center" wrapText="1"/>
    </xf>
    <xf numFmtId="0" fontId="28" fillId="0" borderId="0" xfId="17" applyFont="1" applyAlignment="1">
      <alignment horizontal="center" vertical="center"/>
    </xf>
    <xf numFmtId="2" fontId="22" fillId="3" borderId="3" xfId="17" applyNumberFormat="1" applyFont="1" applyFill="1" applyBorder="1" applyAlignment="1">
      <alignment horizontal="center" vertical="center"/>
    </xf>
    <xf numFmtId="0" fontId="28" fillId="0" borderId="7" xfId="17" applyFont="1" applyBorder="1" applyAlignment="1">
      <alignment horizontal="center" vertical="center" wrapText="1"/>
    </xf>
    <xf numFmtId="2" fontId="20" fillId="3" borderId="3" xfId="17" applyNumberFormat="1" applyFont="1" applyFill="1" applyBorder="1" applyAlignment="1">
      <alignment horizontal="center"/>
    </xf>
    <xf numFmtId="0" fontId="28" fillId="0" borderId="7" xfId="17" applyFont="1" applyBorder="1" applyAlignment="1">
      <alignment horizontal="center" vertical="center"/>
    </xf>
    <xf numFmtId="0" fontId="28" fillId="0" borderId="11" xfId="17" applyFont="1" applyBorder="1"/>
    <xf numFmtId="2" fontId="28" fillId="3" borderId="8" xfId="17" applyNumberFormat="1" applyFont="1" applyFill="1" applyBorder="1" applyAlignment="1">
      <alignment horizontal="center" vertical="center"/>
    </xf>
    <xf numFmtId="2" fontId="20" fillId="0" borderId="1" xfId="17" applyNumberFormat="1" applyFont="1" applyBorder="1" applyAlignment="1">
      <alignment horizontal="center" vertical="center" wrapText="1"/>
    </xf>
    <xf numFmtId="0" fontId="20" fillId="0" borderId="3" xfId="17" applyFont="1" applyBorder="1" applyAlignment="1">
      <alignment horizontal="center" vertical="center" wrapText="1"/>
    </xf>
    <xf numFmtId="0" fontId="28" fillId="0" borderId="0" xfId="17" applyFont="1" applyAlignment="1">
      <alignment vertical="center"/>
    </xf>
    <xf numFmtId="0" fontId="9" fillId="0" borderId="4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28" fillId="0" borderId="0" xfId="17" applyFont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43" fontId="14" fillId="0" borderId="13" xfId="8" applyFont="1" applyBorder="1" applyAlignment="1" applyProtection="1">
      <alignment horizontal="center" vertical="center" wrapText="1"/>
    </xf>
    <xf numFmtId="4" fontId="12" fillId="0" borderId="13" xfId="8" applyNumberFormat="1" applyFont="1" applyBorder="1" applyAlignment="1" applyProtection="1">
      <alignment horizontal="center" vertical="center" wrapText="1"/>
    </xf>
    <xf numFmtId="43" fontId="12" fillId="0" borderId="13" xfId="8" applyFont="1" applyBorder="1" applyAlignment="1" applyProtection="1">
      <alignment horizontal="center" vertical="center" wrapText="1"/>
    </xf>
    <xf numFmtId="0" fontId="38" fillId="0" borderId="3" xfId="17" applyFont="1" applyBorder="1" applyAlignment="1">
      <alignment horizontal="center" vertical="center"/>
    </xf>
    <xf numFmtId="0" fontId="38" fillId="0" borderId="3" xfId="17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49" fontId="11" fillId="0" borderId="4" xfId="3" applyNumberFormat="1" applyFont="1" applyBorder="1" applyAlignment="1" applyProtection="1">
      <alignment horizontal="left" vertical="center" wrapText="1"/>
    </xf>
    <xf numFmtId="0" fontId="11" fillId="0" borderId="1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2" fillId="0" borderId="6" xfId="0" applyFont="1" applyBorder="1" applyAlignment="1">
      <alignment vertical="top"/>
    </xf>
    <xf numFmtId="0" fontId="28" fillId="0" borderId="36" xfId="17" applyFont="1" applyBorder="1" applyAlignment="1">
      <alignment horizontal="center" vertical="center"/>
    </xf>
    <xf numFmtId="0" fontId="39" fillId="11" borderId="3" xfId="17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10" fontId="28" fillId="2" borderId="22" xfId="0" applyNumberFormat="1" applyFont="1" applyFill="1" applyBorder="1" applyAlignment="1">
      <alignment horizontal="center" vertical="center"/>
    </xf>
    <xf numFmtId="165" fontId="28" fillId="2" borderId="18" xfId="0" applyNumberFormat="1" applyFont="1" applyFill="1" applyBorder="1" applyAlignment="1">
      <alignment horizontal="center" vertical="center"/>
    </xf>
    <xf numFmtId="165" fontId="28" fillId="2" borderId="18" xfId="0" applyNumberFormat="1" applyFont="1" applyFill="1" applyBorder="1" applyAlignment="1">
      <alignment horizontal="right" vertical="center"/>
    </xf>
    <xf numFmtId="10" fontId="28" fillId="2" borderId="18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vertical="center"/>
    </xf>
    <xf numFmtId="10" fontId="20" fillId="2" borderId="10" xfId="0" applyNumberFormat="1" applyFont="1" applyFill="1" applyBorder="1" applyAlignment="1">
      <alignment horizontal="center" vertical="center"/>
    </xf>
    <xf numFmtId="165" fontId="20" fillId="2" borderId="10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/>
    </xf>
    <xf numFmtId="10" fontId="28" fillId="2" borderId="4" xfId="0" applyNumberFormat="1" applyFont="1" applyFill="1" applyBorder="1" applyAlignment="1">
      <alignment horizontal="center" vertical="center"/>
    </xf>
    <xf numFmtId="10" fontId="28" fillId="2" borderId="2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5" fontId="27" fillId="2" borderId="0" xfId="0" applyNumberFormat="1" applyFont="1" applyFill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2" fontId="28" fillId="2" borderId="4" xfId="0" applyNumberFormat="1" applyFont="1" applyFill="1" applyBorder="1" applyAlignment="1">
      <alignment horizontal="right" vertical="center"/>
    </xf>
    <xf numFmtId="0" fontId="20" fillId="0" borderId="37" xfId="17" applyFont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right" vertical="center" wrapText="1"/>
    </xf>
    <xf numFmtId="10" fontId="11" fillId="0" borderId="4" xfId="3" applyNumberFormat="1" applyFont="1" applyBorder="1" applyAlignment="1" applyProtection="1">
      <alignment horizontal="left" vertical="center" wrapText="1"/>
    </xf>
    <xf numFmtId="0" fontId="9" fillId="0" borderId="0" xfId="6" applyFont="1"/>
    <xf numFmtId="0" fontId="9" fillId="0" borderId="0" xfId="6" applyFont="1" applyAlignment="1">
      <alignment horizontal="center" vertical="center"/>
    </xf>
    <xf numFmtId="0" fontId="7" fillId="0" borderId="0" xfId="6" applyFont="1"/>
    <xf numFmtId="0" fontId="9" fillId="0" borderId="0" xfId="6" applyFont="1" applyAlignment="1">
      <alignment horizontal="left" vertical="center"/>
    </xf>
    <xf numFmtId="2" fontId="7" fillId="0" borderId="0" xfId="6" applyNumberFormat="1" applyFont="1"/>
    <xf numFmtId="0" fontId="7" fillId="0" borderId="0" xfId="6" applyFont="1" applyAlignment="1">
      <alignment horizontal="right"/>
    </xf>
    <xf numFmtId="2" fontId="7" fillId="3" borderId="0" xfId="6" applyNumberFormat="1" applyFont="1" applyFill="1"/>
    <xf numFmtId="0" fontId="7" fillId="0" borderId="0" xfId="6" applyFont="1" applyAlignment="1">
      <alignment horizontal="left" vertic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horizontal="center"/>
    </xf>
    <xf numFmtId="10" fontId="9" fillId="0" borderId="0" xfId="3" applyNumberFormat="1" applyFont="1" applyBorder="1" applyAlignment="1">
      <alignment horizontal="center"/>
    </xf>
    <xf numFmtId="0" fontId="9" fillId="0" borderId="37" xfId="6" applyFont="1" applyBorder="1" applyAlignment="1">
      <alignment horizontal="center" vertical="center"/>
    </xf>
    <xf numFmtId="0" fontId="38" fillId="0" borderId="1" xfId="17" applyFont="1" applyBorder="1" applyAlignment="1">
      <alignment horizontal="center" vertical="center"/>
    </xf>
    <xf numFmtId="0" fontId="20" fillId="0" borderId="3" xfId="17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center" wrapText="1"/>
    </xf>
    <xf numFmtId="0" fontId="20" fillId="0" borderId="0" xfId="17" applyFont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165" fontId="20" fillId="2" borderId="4" xfId="0" applyNumberFormat="1" applyFont="1" applyFill="1" applyBorder="1" applyAlignment="1">
      <alignment horizontal="center" vertical="center"/>
    </xf>
    <xf numFmtId="165" fontId="28" fillId="2" borderId="0" xfId="0" applyNumberFormat="1" applyFont="1" applyFill="1" applyAlignment="1">
      <alignment horizontal="center" vertical="center"/>
    </xf>
    <xf numFmtId="10" fontId="20" fillId="2" borderId="5" xfId="3" applyNumberFormat="1" applyFont="1" applyFill="1" applyBorder="1" applyAlignment="1">
      <alignment horizontal="center" vertical="center"/>
    </xf>
    <xf numFmtId="10" fontId="20" fillId="2" borderId="27" xfId="3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167" fontId="28" fillId="2" borderId="3" xfId="8" applyNumberFormat="1" applyFont="1" applyFill="1" applyBorder="1" applyAlignment="1">
      <alignment horizontal="right" vertical="center"/>
    </xf>
    <xf numFmtId="2" fontId="28" fillId="0" borderId="0" xfId="17" applyNumberFormat="1" applyFont="1"/>
    <xf numFmtId="0" fontId="40" fillId="0" borderId="0" xfId="0" applyFont="1"/>
    <xf numFmtId="0" fontId="38" fillId="0" borderId="2" xfId="17" applyFont="1" applyBorder="1" applyAlignment="1">
      <alignment horizontal="center" vertical="center"/>
    </xf>
    <xf numFmtId="0" fontId="38" fillId="0" borderId="4" xfId="17" applyFont="1" applyBorder="1" applyAlignment="1">
      <alignment horizontal="center" vertical="center"/>
    </xf>
    <xf numFmtId="0" fontId="28" fillId="0" borderId="5" xfId="17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20" fillId="0" borderId="3" xfId="17" applyFont="1" applyBorder="1" applyAlignment="1">
      <alignment horizontal="right" vertical="center"/>
    </xf>
    <xf numFmtId="2" fontId="28" fillId="3" borderId="3" xfId="17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0" fillId="0" borderId="36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11" xfId="0" applyFont="1" applyBorder="1" applyAlignment="1">
      <alignment vertical="top"/>
    </xf>
    <xf numFmtId="0" fontId="23" fillId="0" borderId="0" xfId="0" applyFont="1" applyAlignment="1">
      <alignment vertical="top" wrapText="1"/>
    </xf>
    <xf numFmtId="0" fontId="11" fillId="0" borderId="1" xfId="0" applyFont="1" applyBorder="1" applyAlignment="1">
      <alignment vertical="center"/>
    </xf>
    <xf numFmtId="0" fontId="0" fillId="0" borderId="4" xfId="0" applyBorder="1"/>
    <xf numFmtId="0" fontId="7" fillId="5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2" fontId="7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top"/>
    </xf>
    <xf numFmtId="0" fontId="23" fillId="0" borderId="11" xfId="0" applyFont="1" applyBorder="1" applyAlignment="1">
      <alignment wrapText="1"/>
    </xf>
    <xf numFmtId="0" fontId="42" fillId="5" borderId="3" xfId="0" applyFont="1" applyFill="1" applyBorder="1" applyAlignment="1">
      <alignment horizontal="center"/>
    </xf>
    <xf numFmtId="0" fontId="38" fillId="2" borderId="18" xfId="0" applyFont="1" applyFill="1" applyBorder="1" applyAlignment="1">
      <alignment horizontal="center" vertical="center"/>
    </xf>
    <xf numFmtId="0" fontId="38" fillId="2" borderId="39" xfId="0" applyFont="1" applyFill="1" applyBorder="1" applyAlignment="1">
      <alignment horizontal="center" vertical="center"/>
    </xf>
    <xf numFmtId="0" fontId="44" fillId="0" borderId="3" xfId="0" applyFont="1" applyBorder="1"/>
    <xf numFmtId="10" fontId="28" fillId="2" borderId="39" xfId="0" applyNumberFormat="1" applyFont="1" applyFill="1" applyBorder="1" applyAlignment="1">
      <alignment horizontal="center" vertical="center"/>
    </xf>
    <xf numFmtId="10" fontId="40" fillId="0" borderId="3" xfId="0" applyNumberFormat="1" applyFont="1" applyBorder="1"/>
    <xf numFmtId="0" fontId="43" fillId="2" borderId="6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vertical="center" wrapText="1"/>
    </xf>
    <xf numFmtId="9" fontId="28" fillId="2" borderId="39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/>
    </xf>
    <xf numFmtId="9" fontId="28" fillId="2" borderId="4" xfId="0" applyNumberFormat="1" applyFont="1" applyFill="1" applyBorder="1" applyAlignment="1">
      <alignment horizontal="center" vertical="center"/>
    </xf>
    <xf numFmtId="9" fontId="28" fillId="2" borderId="2" xfId="0" applyNumberFormat="1" applyFont="1" applyFill="1" applyBorder="1" applyAlignment="1">
      <alignment horizontal="center" vertical="center"/>
    </xf>
    <xf numFmtId="0" fontId="40" fillId="0" borderId="1" xfId="0" applyFont="1" applyBorder="1"/>
    <xf numFmtId="0" fontId="40" fillId="0" borderId="4" xfId="0" applyFont="1" applyBorder="1"/>
    <xf numFmtId="0" fontId="40" fillId="0" borderId="2" xfId="0" applyFont="1" applyBorder="1"/>
    <xf numFmtId="0" fontId="40" fillId="0" borderId="3" xfId="0" applyFont="1" applyBorder="1"/>
    <xf numFmtId="0" fontId="45" fillId="2" borderId="6" xfId="0" applyFont="1" applyFill="1" applyBorder="1" applyAlignment="1">
      <alignment horizontal="center" vertical="center"/>
    </xf>
    <xf numFmtId="165" fontId="28" fillId="2" borderId="40" xfId="0" applyNumberFormat="1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4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165" fontId="20" fillId="2" borderId="42" xfId="0" applyNumberFormat="1" applyFont="1" applyFill="1" applyBorder="1" applyAlignment="1">
      <alignment horizontal="center" vertical="center"/>
    </xf>
    <xf numFmtId="10" fontId="20" fillId="2" borderId="18" xfId="3" applyNumberFormat="1" applyFont="1" applyFill="1" applyBorder="1" applyAlignment="1">
      <alignment horizontal="center" vertical="center"/>
    </xf>
    <xf numFmtId="10" fontId="20" fillId="2" borderId="39" xfId="3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40" fillId="0" borderId="12" xfId="0" applyFont="1" applyBorder="1"/>
    <xf numFmtId="165" fontId="0" fillId="0" borderId="0" xfId="0" applyNumberFormat="1"/>
    <xf numFmtId="0" fontId="0" fillId="0" borderId="0" xfId="0" applyAlignment="1">
      <alignment wrapText="1"/>
    </xf>
    <xf numFmtId="10" fontId="0" fillId="0" borderId="0" xfId="3" applyNumberFormat="1" applyFont="1" applyAlignment="1">
      <alignment vertical="center"/>
    </xf>
    <xf numFmtId="0" fontId="46" fillId="2" borderId="0" xfId="0" applyFont="1" applyFill="1" applyAlignment="1">
      <alignment vertical="center"/>
    </xf>
    <xf numFmtId="0" fontId="46" fillId="2" borderId="0" xfId="0" applyFont="1" applyFill="1" applyAlignment="1">
      <alignment vertical="center" wrapText="1"/>
    </xf>
    <xf numFmtId="43" fontId="46" fillId="2" borderId="0" xfId="8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46" fillId="2" borderId="6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43" fontId="9" fillId="2" borderId="2" xfId="8" applyFont="1" applyFill="1" applyBorder="1" applyAlignment="1" applyProtection="1">
      <alignment vertical="center" wrapText="1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46" fillId="2" borderId="11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 wrapText="1"/>
    </xf>
    <xf numFmtId="43" fontId="17" fillId="2" borderId="7" xfId="8" applyFont="1" applyFill="1" applyBorder="1" applyAlignment="1" applyProtection="1">
      <alignment vertical="center" wrapText="1"/>
    </xf>
    <xf numFmtId="43" fontId="8" fillId="0" borderId="0" xfId="0" applyNumberFormat="1" applyFont="1" applyAlignment="1">
      <alignment vertical="center"/>
    </xf>
    <xf numFmtId="0" fontId="46" fillId="2" borderId="8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right" vertical="center" wrapText="1"/>
    </xf>
    <xf numFmtId="49" fontId="11" fillId="2" borderId="13" xfId="0" applyNumberFormat="1" applyFont="1" applyFill="1" applyBorder="1" applyAlignment="1">
      <alignment vertical="center"/>
    </xf>
    <xf numFmtId="0" fontId="11" fillId="2" borderId="1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right" vertical="center" wrapText="1"/>
    </xf>
    <xf numFmtId="49" fontId="11" fillId="2" borderId="10" xfId="0" applyNumberFormat="1" applyFont="1" applyFill="1" applyBorder="1" applyAlignment="1">
      <alignment horizontal="left" vertical="center"/>
    </xf>
    <xf numFmtId="2" fontId="12" fillId="2" borderId="10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3" fontId="12" fillId="2" borderId="9" xfId="8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43" fontId="24" fillId="2" borderId="2" xfId="8" applyFont="1" applyFill="1" applyBorder="1" applyAlignment="1" applyProtection="1">
      <alignment horizontal="right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43" fontId="46" fillId="0" borderId="0" xfId="8" applyFont="1" applyAlignment="1">
      <alignment vertical="center"/>
    </xf>
    <xf numFmtId="0" fontId="46" fillId="0" borderId="6" xfId="0" applyFont="1" applyBorder="1"/>
    <xf numFmtId="0" fontId="46" fillId="0" borderId="0" xfId="0" applyFont="1"/>
    <xf numFmtId="0" fontId="46" fillId="0" borderId="11" xfId="0" applyFont="1" applyBorder="1"/>
    <xf numFmtId="0" fontId="46" fillId="0" borderId="8" xfId="0" applyFont="1" applyBorder="1"/>
    <xf numFmtId="0" fontId="10" fillId="0" borderId="1" xfId="0" applyFont="1" applyBorder="1" applyAlignment="1">
      <alignment horizontal="right" vertical="center" wrapText="1"/>
    </xf>
    <xf numFmtId="0" fontId="7" fillId="2" borderId="46" xfId="0" applyFont="1" applyFill="1" applyBorder="1" applyAlignment="1">
      <alignment horizontal="center" vertical="center"/>
    </xf>
    <xf numFmtId="0" fontId="42" fillId="0" borderId="0" xfId="0" applyFont="1"/>
    <xf numFmtId="43" fontId="9" fillId="0" borderId="2" xfId="8" applyFont="1" applyBorder="1" applyAlignment="1" applyProtection="1">
      <alignment vertical="center" wrapText="1"/>
    </xf>
    <xf numFmtId="43" fontId="17" fillId="0" borderId="7" xfId="8" applyFont="1" applyBorder="1" applyAlignment="1" applyProtection="1">
      <alignment vertical="center" wrapText="1"/>
    </xf>
    <xf numFmtId="0" fontId="10" fillId="0" borderId="8" xfId="0" applyFont="1" applyBorder="1" applyAlignment="1">
      <alignment horizontal="right" vertical="center" wrapText="1"/>
    </xf>
    <xf numFmtId="14" fontId="12" fillId="0" borderId="9" xfId="8" applyNumberFormat="1" applyFont="1" applyBorder="1" applyAlignment="1" applyProtection="1">
      <alignment horizontal="left" vertical="center" wrapText="1"/>
    </xf>
    <xf numFmtId="0" fontId="10" fillId="0" borderId="6" xfId="0" applyFont="1" applyBorder="1" applyAlignment="1">
      <alignment horizontal="right" vertical="center" wrapText="1"/>
    </xf>
    <xf numFmtId="43" fontId="12" fillId="0" borderId="9" xfId="8" applyFont="1" applyBorder="1" applyAlignment="1" applyProtection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vertical="center" wrapText="1"/>
    </xf>
    <xf numFmtId="44" fontId="11" fillId="5" borderId="12" xfId="18" applyFont="1" applyFill="1" applyBorder="1" applyAlignment="1" applyProtection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43" fontId="24" fillId="0" borderId="2" xfId="8" applyFont="1" applyFill="1" applyBorder="1" applyAlignment="1" applyProtection="1">
      <alignment horizontal="right" vertical="center" wrapText="1"/>
    </xf>
    <xf numFmtId="43" fontId="11" fillId="0" borderId="2" xfId="8" applyFont="1" applyBorder="1" applyAlignment="1" applyProtection="1">
      <alignment horizontal="right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left" vertical="center" wrapText="1"/>
    </xf>
    <xf numFmtId="4" fontId="7" fillId="5" borderId="4" xfId="0" applyNumberFormat="1" applyFont="1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165" fontId="7" fillId="5" borderId="2" xfId="0" applyNumberFormat="1" applyFont="1" applyFill="1" applyBorder="1" applyAlignment="1">
      <alignment horizontal="right" vertical="center"/>
    </xf>
    <xf numFmtId="2" fontId="38" fillId="0" borderId="1" xfId="17" applyNumberFormat="1" applyFont="1" applyBorder="1" applyAlignment="1">
      <alignment horizontal="center" vertical="center"/>
    </xf>
    <xf numFmtId="2" fontId="21" fillId="0" borderId="3" xfId="17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8" fontId="9" fillId="2" borderId="3" xfId="8" applyNumberFormat="1" applyFont="1" applyFill="1" applyBorder="1" applyAlignment="1">
      <alignment horizontal="center" vertical="center"/>
    </xf>
    <xf numFmtId="4" fontId="24" fillId="2" borderId="3" xfId="8" applyNumberFormat="1" applyFont="1" applyFill="1" applyBorder="1" applyAlignment="1">
      <alignment horizontal="right" vertical="center" wrapText="1"/>
    </xf>
    <xf numFmtId="49" fontId="11" fillId="2" borderId="4" xfId="3" applyNumberFormat="1" applyFont="1" applyFill="1" applyBorder="1" applyAlignment="1" applyProtection="1">
      <alignment horizontal="left" vertical="center" wrapText="1"/>
    </xf>
    <xf numFmtId="0" fontId="29" fillId="6" borderId="34" xfId="14" applyFont="1" applyFill="1" applyBorder="1" applyAlignment="1" applyProtection="1">
      <alignment horizontal="center" vertical="center"/>
      <protection locked="0"/>
    </xf>
    <xf numFmtId="0" fontId="29" fillId="6" borderId="35" xfId="14" applyFont="1" applyFill="1" applyBorder="1" applyAlignment="1" applyProtection="1">
      <alignment horizontal="center" vertical="center"/>
      <protection locked="0"/>
    </xf>
    <xf numFmtId="0" fontId="35" fillId="6" borderId="28" xfId="14" applyFont="1" applyFill="1" applyBorder="1" applyAlignment="1" applyProtection="1">
      <alignment horizontal="center" vertical="center"/>
      <protection locked="0"/>
    </xf>
    <xf numFmtId="0" fontId="35" fillId="6" borderId="29" xfId="14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" fontId="12" fillId="0" borderId="13" xfId="3" applyNumberFormat="1" applyFont="1" applyBorder="1" applyAlignment="1" applyProtection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0" fillId="5" borderId="3" xfId="17" applyFont="1" applyFill="1" applyBorder="1" applyAlignment="1">
      <alignment horizontal="left" vertical="center" wrapText="1"/>
    </xf>
    <xf numFmtId="0" fontId="38" fillId="0" borderId="1" xfId="17" applyFont="1" applyBorder="1" applyAlignment="1">
      <alignment horizontal="center" vertical="center"/>
    </xf>
    <xf numFmtId="0" fontId="38" fillId="0" borderId="4" xfId="17" applyFont="1" applyBorder="1" applyAlignment="1">
      <alignment horizontal="center" vertical="center"/>
    </xf>
    <xf numFmtId="0" fontId="38" fillId="0" borderId="2" xfId="17" applyFont="1" applyBorder="1" applyAlignment="1">
      <alignment horizontal="center" vertical="center"/>
    </xf>
    <xf numFmtId="0" fontId="20" fillId="0" borderId="1" xfId="17" applyFont="1" applyBorder="1" applyAlignment="1">
      <alignment horizontal="center" vertical="center"/>
    </xf>
    <xf numFmtId="0" fontId="20" fillId="0" borderId="4" xfId="17" applyFont="1" applyBorder="1" applyAlignment="1">
      <alignment horizontal="center" vertical="center"/>
    </xf>
    <xf numFmtId="0" fontId="20" fillId="0" borderId="2" xfId="17" applyFont="1" applyBorder="1" applyAlignment="1">
      <alignment horizontal="center" vertical="center"/>
    </xf>
    <xf numFmtId="2" fontId="28" fillId="3" borderId="1" xfId="17" applyNumberFormat="1" applyFont="1" applyFill="1" applyBorder="1" applyAlignment="1">
      <alignment horizontal="center" vertical="center"/>
    </xf>
    <xf numFmtId="2" fontId="28" fillId="3" borderId="2" xfId="17" applyNumberFormat="1" applyFont="1" applyFill="1" applyBorder="1" applyAlignment="1">
      <alignment horizontal="center" vertical="center"/>
    </xf>
    <xf numFmtId="0" fontId="22" fillId="0" borderId="1" xfId="17" applyFont="1" applyBorder="1" applyAlignment="1">
      <alignment horizontal="left" vertical="center" wrapText="1"/>
    </xf>
    <xf numFmtId="0" fontId="22" fillId="0" borderId="4" xfId="17" applyFont="1" applyBorder="1" applyAlignment="1">
      <alignment horizontal="left" vertical="center" wrapText="1"/>
    </xf>
    <xf numFmtId="0" fontId="22" fillId="0" borderId="2" xfId="17" applyFont="1" applyBorder="1" applyAlignment="1">
      <alignment horizontal="left" vertical="center" wrapText="1"/>
    </xf>
    <xf numFmtId="0" fontId="20" fillId="0" borderId="3" xfId="17" applyFont="1" applyBorder="1" applyAlignment="1">
      <alignment horizontal="right" vertical="center"/>
    </xf>
    <xf numFmtId="0" fontId="22" fillId="0" borderId="36" xfId="17" applyFont="1" applyBorder="1" applyAlignment="1">
      <alignment horizontal="center" vertical="center"/>
    </xf>
    <xf numFmtId="0" fontId="22" fillId="0" borderId="37" xfId="17" applyFont="1" applyBorder="1" applyAlignment="1">
      <alignment horizontal="center" vertical="center"/>
    </xf>
    <xf numFmtId="0" fontId="20" fillId="0" borderId="1" xfId="17" applyFont="1" applyBorder="1" applyAlignment="1">
      <alignment horizontal="right" vertical="center"/>
    </xf>
    <xf numFmtId="0" fontId="20" fillId="0" borderId="4" xfId="17" applyFont="1" applyBorder="1" applyAlignment="1">
      <alignment horizontal="right" vertical="center"/>
    </xf>
    <xf numFmtId="0" fontId="20" fillId="0" borderId="2" xfId="17" applyFont="1" applyBorder="1" applyAlignment="1">
      <alignment horizontal="right" vertical="center"/>
    </xf>
    <xf numFmtId="0" fontId="20" fillId="5" borderId="1" xfId="17" applyFont="1" applyFill="1" applyBorder="1" applyAlignment="1">
      <alignment horizontal="left" vertical="center" wrapText="1"/>
    </xf>
    <xf numFmtId="0" fontId="20" fillId="5" borderId="4" xfId="17" applyFont="1" applyFill="1" applyBorder="1" applyAlignment="1">
      <alignment horizontal="left" vertical="center" wrapText="1"/>
    </xf>
    <xf numFmtId="0" fontId="20" fillId="5" borderId="2" xfId="17" applyFont="1" applyFill="1" applyBorder="1" applyAlignment="1">
      <alignment horizontal="left" vertical="center" wrapText="1"/>
    </xf>
    <xf numFmtId="0" fontId="20" fillId="5" borderId="6" xfId="17" applyFont="1" applyFill="1" applyBorder="1" applyAlignment="1">
      <alignment horizontal="left" vertical="center" wrapText="1"/>
    </xf>
    <xf numFmtId="0" fontId="20" fillId="5" borderId="10" xfId="17" applyFont="1" applyFill="1" applyBorder="1" applyAlignment="1">
      <alignment horizontal="left" vertical="center" wrapText="1"/>
    </xf>
    <xf numFmtId="0" fontId="20" fillId="0" borderId="3" xfId="17" applyFont="1" applyBorder="1" applyAlignment="1">
      <alignment horizontal="center" vertical="center"/>
    </xf>
    <xf numFmtId="0" fontId="38" fillId="0" borderId="3" xfId="17" applyFont="1" applyBorder="1" applyAlignment="1">
      <alignment horizontal="center" vertical="center"/>
    </xf>
    <xf numFmtId="0" fontId="20" fillId="7" borderId="1" xfId="17" applyFont="1" applyFill="1" applyBorder="1" applyAlignment="1">
      <alignment horizontal="center" vertical="center" wrapText="1"/>
    </xf>
    <xf numFmtId="0" fontId="20" fillId="7" borderId="4" xfId="17" applyFont="1" applyFill="1" applyBorder="1" applyAlignment="1">
      <alignment horizontal="center" vertical="center" wrapText="1"/>
    </xf>
    <xf numFmtId="0" fontId="20" fillId="7" borderId="2" xfId="17" applyFont="1" applyFill="1" applyBorder="1" applyAlignment="1">
      <alignment horizontal="center" vertical="center" wrapText="1"/>
    </xf>
    <xf numFmtId="0" fontId="20" fillId="5" borderId="1" xfId="17" applyFont="1" applyFill="1" applyBorder="1" applyAlignment="1">
      <alignment horizontal="center" vertical="center" wrapText="1"/>
    </xf>
    <xf numFmtId="0" fontId="20" fillId="5" borderId="4" xfId="17" applyFont="1" applyFill="1" applyBorder="1" applyAlignment="1">
      <alignment horizontal="center" vertical="center" wrapText="1"/>
    </xf>
    <xf numFmtId="0" fontId="20" fillId="5" borderId="2" xfId="17" applyFont="1" applyFill="1" applyBorder="1" applyAlignment="1">
      <alignment horizontal="center" vertical="center" wrapText="1"/>
    </xf>
    <xf numFmtId="0" fontId="9" fillId="0" borderId="4" xfId="17" applyFont="1" applyBorder="1" applyAlignment="1">
      <alignment horizontal="left" vertical="center" wrapText="1"/>
    </xf>
    <xf numFmtId="0" fontId="9" fillId="0" borderId="2" xfId="17" applyFont="1" applyBorder="1" applyAlignment="1">
      <alignment horizontal="left" vertical="center" wrapText="1"/>
    </xf>
    <xf numFmtId="0" fontId="17" fillId="0" borderId="1" xfId="17" applyFont="1" applyBorder="1" applyAlignment="1">
      <alignment horizontal="left" vertical="center" wrapText="1"/>
    </xf>
    <xf numFmtId="0" fontId="17" fillId="0" borderId="4" xfId="17" applyFont="1" applyBorder="1" applyAlignment="1">
      <alignment horizontal="left" vertical="center" wrapText="1"/>
    </xf>
    <xf numFmtId="0" fontId="17" fillId="0" borderId="2" xfId="17" applyFont="1" applyBorder="1" applyAlignment="1">
      <alignment horizontal="left" vertical="center" wrapText="1"/>
    </xf>
    <xf numFmtId="0" fontId="9" fillId="0" borderId="1" xfId="17" applyFont="1" applyBorder="1" applyAlignment="1">
      <alignment horizontal="left" vertical="center" wrapText="1"/>
    </xf>
    <xf numFmtId="0" fontId="19" fillId="4" borderId="37" xfId="17" applyFont="1" applyFill="1" applyBorder="1" applyAlignment="1">
      <alignment horizontal="center" vertical="center" wrapText="1"/>
    </xf>
    <xf numFmtId="0" fontId="19" fillId="4" borderId="3" xfId="17" applyFont="1" applyFill="1" applyBorder="1" applyAlignment="1">
      <alignment horizontal="center" vertical="center" wrapText="1"/>
    </xf>
    <xf numFmtId="49" fontId="12" fillId="0" borderId="3" xfId="17" applyNumberFormat="1" applyFont="1" applyBorder="1" applyAlignment="1">
      <alignment horizontal="left" vertical="center"/>
    </xf>
    <xf numFmtId="0" fontId="12" fillId="0" borderId="3" xfId="17" applyFont="1" applyBorder="1" applyAlignment="1">
      <alignment horizontal="left" vertical="center"/>
    </xf>
    <xf numFmtId="0" fontId="11" fillId="0" borderId="11" xfId="17" applyFont="1" applyBorder="1" applyAlignment="1">
      <alignment horizontal="center" vertical="center" wrapText="1"/>
    </xf>
    <xf numFmtId="0" fontId="11" fillId="0" borderId="12" xfId="17" applyFont="1" applyBorder="1" applyAlignment="1">
      <alignment horizontal="center" vertical="center" wrapText="1"/>
    </xf>
    <xf numFmtId="0" fontId="12" fillId="0" borderId="6" xfId="17" applyFont="1" applyBorder="1" applyAlignment="1">
      <alignment horizontal="left" vertical="center"/>
    </xf>
    <xf numFmtId="0" fontId="12" fillId="0" borderId="10" xfId="17" applyFont="1" applyBorder="1" applyAlignment="1">
      <alignment horizontal="left" vertical="center"/>
    </xf>
    <xf numFmtId="0" fontId="12" fillId="0" borderId="7" xfId="17" applyFont="1" applyBorder="1" applyAlignment="1">
      <alignment horizontal="left" vertical="center"/>
    </xf>
    <xf numFmtId="0" fontId="20" fillId="0" borderId="37" xfId="17" applyFont="1" applyBorder="1" applyAlignment="1">
      <alignment horizontal="center" vertical="center"/>
    </xf>
    <xf numFmtId="0" fontId="38" fillId="0" borderId="1" xfId="17" quotePrefix="1" applyFont="1" applyBorder="1" applyAlignment="1">
      <alignment horizontal="center" vertical="center"/>
    </xf>
    <xf numFmtId="2" fontId="20" fillId="0" borderId="3" xfId="17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9" fillId="4" borderId="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/>
    </xf>
    <xf numFmtId="0" fontId="43" fillId="2" borderId="19" xfId="0" applyFont="1" applyFill="1" applyBorder="1" applyAlignment="1">
      <alignment horizontal="center" vertical="center"/>
    </xf>
    <xf numFmtId="0" fontId="43" fillId="2" borderId="26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vertical="center" wrapText="1"/>
    </xf>
    <xf numFmtId="165" fontId="43" fillId="2" borderId="17" xfId="0" applyNumberFormat="1" applyFont="1" applyFill="1" applyBorder="1" applyAlignment="1">
      <alignment horizontal="center" vertical="center" wrapText="1"/>
    </xf>
    <xf numFmtId="165" fontId="43" fillId="2" borderId="14" xfId="0" applyNumberFormat="1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38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/>
    </xf>
    <xf numFmtId="0" fontId="20" fillId="2" borderId="21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right" vertical="center"/>
    </xf>
    <xf numFmtId="0" fontId="20" fillId="2" borderId="7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0" fontId="17" fillId="0" borderId="3" xfId="0" applyFont="1" applyBorder="1" applyAlignment="1">
      <alignment horizontal="left" vertical="center" wrapText="1"/>
    </xf>
    <xf numFmtId="0" fontId="20" fillId="2" borderId="15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165" fontId="20" fillId="2" borderId="17" xfId="0" applyNumberFormat="1" applyFont="1" applyFill="1" applyBorder="1" applyAlignment="1">
      <alignment horizontal="center" vertical="center" wrapText="1"/>
    </xf>
    <xf numFmtId="165" fontId="20" fillId="2" borderId="14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9" fillId="0" borderId="1" xfId="6" applyFont="1" applyBorder="1" applyAlignment="1">
      <alignment horizontal="right"/>
    </xf>
    <xf numFmtId="0" fontId="9" fillId="0" borderId="4" xfId="6" applyFont="1" applyBorder="1" applyAlignment="1">
      <alignment horizontal="right"/>
    </xf>
    <xf numFmtId="0" fontId="9" fillId="0" borderId="2" xfId="6" applyFont="1" applyBorder="1" applyAlignment="1">
      <alignment horizontal="right"/>
    </xf>
    <xf numFmtId="0" fontId="7" fillId="0" borderId="0" xfId="6" applyFont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3" fillId="0" borderId="11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9" fillId="0" borderId="11" xfId="6" applyFont="1" applyBorder="1" applyAlignment="1">
      <alignment horizontal="left" vertical="center" wrapText="1"/>
    </xf>
    <xf numFmtId="0" fontId="9" fillId="0" borderId="0" xfId="6" applyFont="1" applyAlignment="1">
      <alignment horizontal="left" vertical="center" wrapText="1"/>
    </xf>
    <xf numFmtId="0" fontId="9" fillId="5" borderId="1" xfId="6" applyFont="1" applyFill="1" applyBorder="1" applyAlignment="1">
      <alignment horizontal="center" vertical="center" wrapText="1"/>
    </xf>
    <xf numFmtId="0" fontId="9" fillId="5" borderId="4" xfId="6" applyFont="1" applyFill="1" applyBorder="1" applyAlignment="1">
      <alignment horizontal="center" vertical="center" wrapText="1"/>
    </xf>
    <xf numFmtId="0" fontId="9" fillId="5" borderId="2" xfId="6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9" fillId="4" borderId="10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2" borderId="4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0" fontId="0" fillId="0" borderId="6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5" fontId="46" fillId="0" borderId="6" xfId="0" applyNumberFormat="1" applyFont="1" applyBorder="1" applyAlignment="1">
      <alignment horizontal="center"/>
    </xf>
    <xf numFmtId="165" fontId="46" fillId="0" borderId="10" xfId="0" applyNumberFormat="1" applyFont="1" applyBorder="1" applyAlignment="1">
      <alignment horizontal="center"/>
    </xf>
    <xf numFmtId="165" fontId="46" fillId="0" borderId="7" xfId="0" applyNumberFormat="1" applyFont="1" applyBorder="1" applyAlignment="1">
      <alignment horizontal="center"/>
    </xf>
    <xf numFmtId="10" fontId="42" fillId="0" borderId="1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165" fontId="42" fillId="0" borderId="1" xfId="0" applyNumberFormat="1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 wrapText="1"/>
    </xf>
    <xf numFmtId="4" fontId="12" fillId="0" borderId="6" xfId="8" applyNumberFormat="1" applyFont="1" applyBorder="1" applyAlignment="1" applyProtection="1">
      <alignment horizontal="center" vertical="center"/>
    </xf>
    <xf numFmtId="4" fontId="12" fillId="0" borderId="10" xfId="8" applyNumberFormat="1" applyFont="1" applyBorder="1" applyAlignment="1" applyProtection="1">
      <alignment horizontal="center" vertical="center"/>
    </xf>
    <xf numFmtId="4" fontId="12" fillId="0" borderId="7" xfId="8" applyNumberFormat="1" applyFont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 wrapText="1"/>
    </xf>
  </cellXfs>
  <cellStyles count="19">
    <cellStyle name="Moeda" xfId="18" builtinId="4"/>
    <cellStyle name="Moeda 2" xfId="11" xr:uid="{00000000-0005-0000-0000-000001000000}"/>
    <cellStyle name="Moeda 3" xfId="16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29 2" xfId="2" xr:uid="{00000000-0005-0000-0000-000007000000}"/>
    <cellStyle name="Normal 3" xfId="9" xr:uid="{00000000-0005-0000-0000-000008000000}"/>
    <cellStyle name="Normal 4" xfId="14" xr:uid="{00000000-0005-0000-0000-000009000000}"/>
    <cellStyle name="Normal 5" xfId="15" xr:uid="{00000000-0005-0000-0000-00000A000000}"/>
    <cellStyle name="Normal 5 2" xfId="17" xr:uid="{00000000-0005-0000-0000-00000B000000}"/>
    <cellStyle name="Normal 54" xfId="1" xr:uid="{00000000-0005-0000-0000-00000C000000}"/>
    <cellStyle name="Porcentagem" xfId="3" builtinId="5"/>
    <cellStyle name="Vírgula" xfId="8" builtinId="3"/>
    <cellStyle name="Vírgula 2" xfId="7" xr:uid="{00000000-0005-0000-0000-00000F000000}"/>
    <cellStyle name="Vírgula 2 2" xfId="12" xr:uid="{00000000-0005-0000-0000-000010000000}"/>
    <cellStyle name="Vírgula 3" xfId="10" xr:uid="{00000000-0005-0000-0000-000011000000}"/>
    <cellStyle name="Vírgula 4" xfId="13" xr:uid="{00000000-0005-0000-0000-000012000000}"/>
  </cellStyles>
  <dxfs count="18">
    <dxf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2"/>
        </patternFill>
      </fill>
    </dxf>
    <dxf>
      <font>
        <color rgb="FFFFFFFF"/>
      </font>
      <fill>
        <patternFill patternType="none"/>
      </fill>
    </dxf>
    <dxf>
      <font>
        <strike val="0"/>
        <outline val="0"/>
        <shadow val="0"/>
        <u val="none"/>
        <vertAlign val="baseline"/>
        <color auto="1"/>
        <name val="Cambria"/>
        <family val="1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color auto="1"/>
        <name val="Cambria"/>
        <family val="1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Cambria"/>
        <family val="1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Cambria"/>
        <family val="1"/>
        <scheme val="none"/>
      </font>
    </dxf>
    <dxf>
      <border outline="0"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mbria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none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0CECE"/>
      <color rgb="FFF0C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EMORIA DE CALCULO AT'!Area_de_impressao"/><Relationship Id="rId7" Type="http://schemas.openxmlformats.org/officeDocument/2006/relationships/hyperlink" Target="#'BDI '!Area_de_impressao"/><Relationship Id="rId2" Type="http://schemas.openxmlformats.org/officeDocument/2006/relationships/hyperlink" Target="#OR&#199;AMENTO_DES!A1"/><Relationship Id="rId1" Type="http://schemas.openxmlformats.org/officeDocument/2006/relationships/image" Target="../media/image15.png"/><Relationship Id="rId6" Type="http://schemas.openxmlformats.org/officeDocument/2006/relationships/hyperlink" Target="#COTA&#199;&#213;ES!A1"/><Relationship Id="rId5" Type="http://schemas.openxmlformats.org/officeDocument/2006/relationships/hyperlink" Target="#CRONOGRAMA!A1"/><Relationship Id="rId4" Type="http://schemas.openxmlformats.org/officeDocument/2006/relationships/hyperlink" Target="#COMPOSI&#199;&#195;O!Area_de_impressao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DADOS!A1"/><Relationship Id="rId2" Type="http://schemas.openxmlformats.org/officeDocument/2006/relationships/hyperlink" Target="#OR&#199;AMENTO_DES!Area_de_impressao"/><Relationship Id="rId1" Type="http://schemas.openxmlformats.org/officeDocument/2006/relationships/image" Target="../media/image16.emf"/><Relationship Id="rId6" Type="http://schemas.openxmlformats.org/officeDocument/2006/relationships/hyperlink" Target="#'BANCO DADOS INC'!Area_de_impressao"/><Relationship Id="rId5" Type="http://schemas.openxmlformats.org/officeDocument/2006/relationships/hyperlink" Target="#'BANCO DADOS ARQ'!Area_de_impressao"/><Relationship Id="rId4" Type="http://schemas.openxmlformats.org/officeDocument/2006/relationships/hyperlink" Target="#COMPOSI&#199;&#195;O!Area_de_impressao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ADOS!A1"/><Relationship Id="rId2" Type="http://schemas.openxmlformats.org/officeDocument/2006/relationships/hyperlink" Target="#'MEMORIA DE CALCULO AT'!Area_de_impressao"/><Relationship Id="rId1" Type="http://schemas.openxmlformats.org/officeDocument/2006/relationships/image" Target="../media/image16.emf"/><Relationship Id="rId4" Type="http://schemas.openxmlformats.org/officeDocument/2006/relationships/hyperlink" Target="#COTA&#199;&#213;ES!Area_de_impressao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DADOS!A1"/><Relationship Id="rId2" Type="http://schemas.openxmlformats.org/officeDocument/2006/relationships/hyperlink" Target="#COTA&#199;&#213;ES!Area_de_impressao"/><Relationship Id="rId1" Type="http://schemas.openxmlformats.org/officeDocument/2006/relationships/image" Target="../media/image18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DADOS!A1"/><Relationship Id="rId2" Type="http://schemas.openxmlformats.org/officeDocument/2006/relationships/hyperlink" Target="#COTA&#199;&#213;ES!Area_de_impressao"/><Relationship Id="rId1" Type="http://schemas.openxmlformats.org/officeDocument/2006/relationships/image" Target="../media/image1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DADOS!A1"/><Relationship Id="rId1" Type="http://schemas.openxmlformats.org/officeDocument/2006/relationships/image" Target="../media/image16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MEMORIA DE CALCULO AT'!Area_de_impressao"/><Relationship Id="rId2" Type="http://schemas.openxmlformats.org/officeDocument/2006/relationships/hyperlink" Target="#DADOS!A1"/><Relationship Id="rId1" Type="http://schemas.openxmlformats.org/officeDocument/2006/relationships/image" Target="../media/image18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142875</xdr:rowOff>
    </xdr:from>
    <xdr:to>
      <xdr:col>1</xdr:col>
      <xdr:colOff>2809875</xdr:colOff>
      <xdr:row>1</xdr:row>
      <xdr:rowOff>816769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1304925"/>
          <a:ext cx="2695575" cy="67389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</xdr:row>
      <xdr:rowOff>180975</xdr:rowOff>
    </xdr:from>
    <xdr:to>
      <xdr:col>1</xdr:col>
      <xdr:colOff>2524125</xdr:colOff>
      <xdr:row>2</xdr:row>
      <xdr:rowOff>714921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2381250"/>
          <a:ext cx="2428875" cy="533946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</xdr:row>
      <xdr:rowOff>161925</xdr:rowOff>
    </xdr:from>
    <xdr:to>
      <xdr:col>1</xdr:col>
      <xdr:colOff>3074545</xdr:colOff>
      <xdr:row>3</xdr:row>
      <xdr:rowOff>1088597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3257550"/>
          <a:ext cx="2950720" cy="926672"/>
        </a:xfrm>
        <a:prstGeom prst="rect">
          <a:avLst/>
        </a:prstGeom>
      </xdr:spPr>
    </xdr:pic>
    <xdr:clientData/>
  </xdr:twoCellAnchor>
  <xdr:twoCellAnchor editAs="oneCell">
    <xdr:from>
      <xdr:col>1</xdr:col>
      <xdr:colOff>1029028</xdr:colOff>
      <xdr:row>0</xdr:row>
      <xdr:rowOff>26275</xdr:rowOff>
    </xdr:from>
    <xdr:to>
      <xdr:col>1</xdr:col>
      <xdr:colOff>2353003</xdr:colOff>
      <xdr:row>0</xdr:row>
      <xdr:rowOff>1001096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903" y="26275"/>
          <a:ext cx="1323975" cy="974821"/>
        </a:xfrm>
        <a:prstGeom prst="rect">
          <a:avLst/>
        </a:prstGeom>
      </xdr:spPr>
    </xdr:pic>
    <xdr:clientData/>
  </xdr:twoCellAnchor>
  <xdr:twoCellAnchor editAs="oneCell">
    <xdr:from>
      <xdr:col>1</xdr:col>
      <xdr:colOff>1070742</xdr:colOff>
      <xdr:row>5</xdr:row>
      <xdr:rowOff>59122</xdr:rowOff>
    </xdr:from>
    <xdr:to>
      <xdr:col>1</xdr:col>
      <xdr:colOff>2036380</xdr:colOff>
      <xdr:row>5</xdr:row>
      <xdr:rowOff>1024760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0617" y="5364547"/>
          <a:ext cx="965638" cy="965638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672355</xdr:colOff>
      <xdr:row>6</xdr:row>
      <xdr:rowOff>246530</xdr:rowOff>
    </xdr:from>
    <xdr:to>
      <xdr:col>1</xdr:col>
      <xdr:colOff>2613032</xdr:colOff>
      <xdr:row>6</xdr:row>
      <xdr:rowOff>925391</xdr:rowOff>
    </xdr:to>
    <xdr:pic>
      <xdr:nvPicPr>
        <xdr:cNvPr id="10" name="Imagem 9" descr="Portal Prefeitura de Naviraí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5031" y="6689912"/>
          <a:ext cx="1940677" cy="678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313767</xdr:colOff>
      <xdr:row>4</xdr:row>
      <xdr:rowOff>100854</xdr:rowOff>
    </xdr:from>
    <xdr:to>
      <xdr:col>1</xdr:col>
      <xdr:colOff>2969561</xdr:colOff>
      <xdr:row>4</xdr:row>
      <xdr:rowOff>846298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26443" y="4437530"/>
          <a:ext cx="2655794" cy="745444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134471</xdr:colOff>
      <xdr:row>7</xdr:row>
      <xdr:rowOff>56029</xdr:rowOff>
    </xdr:from>
    <xdr:to>
      <xdr:col>1</xdr:col>
      <xdr:colOff>3025588</xdr:colOff>
      <xdr:row>7</xdr:row>
      <xdr:rowOff>1053730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C82488F-9BB8-49D8-BBE2-7EE9E2992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47147" y="7608794"/>
          <a:ext cx="2891117" cy="997701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145677</xdr:colOff>
      <xdr:row>8</xdr:row>
      <xdr:rowOff>89647</xdr:rowOff>
    </xdr:from>
    <xdr:to>
      <xdr:col>1</xdr:col>
      <xdr:colOff>2891119</xdr:colOff>
      <xdr:row>8</xdr:row>
      <xdr:rowOff>1004794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3602DA7-5731-43A5-8CEF-8C778F83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58353" y="8751794"/>
          <a:ext cx="2745442" cy="915147"/>
        </a:xfrm>
        <a:prstGeom prst="rect">
          <a:avLst/>
        </a:prstGeom>
      </xdr:spPr>
    </xdr:pic>
    <xdr:clientData/>
  </xdr:twoCellAnchor>
  <xdr:twoCellAnchor editAs="oneCell">
    <xdr:from>
      <xdr:col>1</xdr:col>
      <xdr:colOff>1003658</xdr:colOff>
      <xdr:row>10</xdr:row>
      <xdr:rowOff>123265</xdr:rowOff>
    </xdr:from>
    <xdr:to>
      <xdr:col>1</xdr:col>
      <xdr:colOff>1911334</xdr:colOff>
      <xdr:row>10</xdr:row>
      <xdr:rowOff>986747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F858874-04CB-4E2F-8537-49B2F686D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1462" y="10981765"/>
          <a:ext cx="907676" cy="863482"/>
        </a:xfrm>
        <a:prstGeom prst="rect">
          <a:avLst/>
        </a:prstGeom>
      </xdr:spPr>
    </xdr:pic>
    <xdr:clientData/>
  </xdr:twoCellAnchor>
  <xdr:twoCellAnchor editAs="oneCell">
    <xdr:from>
      <xdr:col>1</xdr:col>
      <xdr:colOff>1019096</xdr:colOff>
      <xdr:row>12</xdr:row>
      <xdr:rowOff>369794</xdr:rowOff>
    </xdr:from>
    <xdr:to>
      <xdr:col>1</xdr:col>
      <xdr:colOff>2978206</xdr:colOff>
      <xdr:row>12</xdr:row>
      <xdr:rowOff>918882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38EBBE7E-0238-4336-99C8-F6B2F7316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6900" y="13431468"/>
          <a:ext cx="1959110" cy="549088"/>
        </a:xfrm>
        <a:prstGeom prst="rect">
          <a:avLst/>
        </a:prstGeom>
      </xdr:spPr>
    </xdr:pic>
    <xdr:clientData/>
  </xdr:twoCellAnchor>
  <xdr:twoCellAnchor editAs="oneCell">
    <xdr:from>
      <xdr:col>1</xdr:col>
      <xdr:colOff>201706</xdr:colOff>
      <xdr:row>12</xdr:row>
      <xdr:rowOff>257735</xdr:rowOff>
    </xdr:from>
    <xdr:to>
      <xdr:col>1</xdr:col>
      <xdr:colOff>1098177</xdr:colOff>
      <xdr:row>12</xdr:row>
      <xdr:rowOff>997360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17F4CC69-F4B5-4C70-BD99-E7BFD704C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014382" y="13357411"/>
          <a:ext cx="896471" cy="7396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11</xdr:row>
      <xdr:rowOff>57151</xdr:rowOff>
    </xdr:from>
    <xdr:to>
      <xdr:col>1</xdr:col>
      <xdr:colOff>2752725</xdr:colOff>
      <xdr:row>11</xdr:row>
      <xdr:rowOff>928975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C6A7C60C-F354-4A28-B19F-BC9DC9D11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43275" y="12030076"/>
          <a:ext cx="2466975" cy="871824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9</xdr:row>
      <xdr:rowOff>104775</xdr:rowOff>
    </xdr:from>
    <xdr:to>
      <xdr:col>1</xdr:col>
      <xdr:colOff>2762250</xdr:colOff>
      <xdr:row>9</xdr:row>
      <xdr:rowOff>994556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5DE0B838-34AF-4332-B972-B06507CF4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05175" y="9867900"/>
          <a:ext cx="2514600" cy="8897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0</xdr:row>
          <xdr:rowOff>57150</xdr:rowOff>
        </xdr:from>
        <xdr:to>
          <xdr:col>1</xdr:col>
          <xdr:colOff>285750</xdr:colOff>
          <xdr:row>2</xdr:row>
          <xdr:rowOff>161279</xdr:rowOff>
        </xdr:to>
        <xdr:pic>
          <xdr:nvPicPr>
            <xdr:cNvPr id="2" name="Imagem 1">
              <a:extLst>
                <a:ext uri="{FF2B5EF4-FFF2-40B4-BE49-F238E27FC236}">
                  <a16:creationId xmlns:a16="http://schemas.microsoft.com/office/drawing/2014/main" id="{F4458FBC-80E4-42A2-9C54-28F4F311187D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8604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257175" y="57150"/>
              <a:ext cx="1362075" cy="466079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113058</xdr:rowOff>
    </xdr:from>
    <xdr:to>
      <xdr:col>4</xdr:col>
      <xdr:colOff>0</xdr:colOff>
      <xdr:row>5</xdr:row>
      <xdr:rowOff>100219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09675" y="113058"/>
          <a:ext cx="7372350" cy="796786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3</xdr:col>
      <xdr:colOff>2801927</xdr:colOff>
      <xdr:row>1</xdr:row>
      <xdr:rowOff>5954</xdr:rowOff>
    </xdr:from>
    <xdr:to>
      <xdr:col>3</xdr:col>
      <xdr:colOff>3574549</xdr:colOff>
      <xdr:row>2</xdr:row>
      <xdr:rowOff>89297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115" y="166688"/>
          <a:ext cx="772622" cy="244078"/>
        </a:xfrm>
        <a:prstGeom prst="rect">
          <a:avLst/>
        </a:prstGeom>
      </xdr:spPr>
    </xdr:pic>
    <xdr:clientData/>
  </xdr:twoCellAnchor>
  <xdr:twoCellAnchor>
    <xdr:from>
      <xdr:col>2</xdr:col>
      <xdr:colOff>91102</xdr:colOff>
      <xdr:row>1</xdr:row>
      <xdr:rowOff>165648</xdr:rowOff>
    </xdr:from>
    <xdr:to>
      <xdr:col>2</xdr:col>
      <xdr:colOff>1051885</xdr:colOff>
      <xdr:row>4</xdr:row>
      <xdr:rowOff>107669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1102" y="165648"/>
          <a:ext cx="960783" cy="427796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PLANILHA</a:t>
          </a:r>
          <a:r>
            <a:rPr lang="pt-BR" sz="900" baseline="0">
              <a:latin typeface="Britannic Bold" panose="020B0903060703020204" pitchFamily="34" charset="0"/>
            </a:rPr>
            <a:t> </a:t>
          </a:r>
          <a:r>
            <a:rPr lang="pt-BR" sz="800" baseline="0">
              <a:latin typeface="Britannic Bold" panose="020B0903060703020204" pitchFamily="34" charset="0"/>
            </a:rPr>
            <a:t>ORÇAMENTÁRIA</a:t>
          </a:r>
          <a:endParaRPr lang="pt-BR" sz="800">
            <a:latin typeface="Britannic Bold" panose="020B0903060703020204" pitchFamily="34" charset="0"/>
          </a:endParaRPr>
        </a:p>
      </xdr:txBody>
    </xdr:sp>
    <xdr:clientData/>
  </xdr:twoCellAnchor>
  <xdr:twoCellAnchor>
    <xdr:from>
      <xdr:col>2</xdr:col>
      <xdr:colOff>1162863</xdr:colOff>
      <xdr:row>2</xdr:row>
      <xdr:rowOff>11592</xdr:rowOff>
    </xdr:from>
    <xdr:to>
      <xdr:col>2</xdr:col>
      <xdr:colOff>2123646</xdr:colOff>
      <xdr:row>4</xdr:row>
      <xdr:rowOff>119265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62863" y="173517"/>
          <a:ext cx="960783" cy="43152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MEMÓRIA</a:t>
          </a:r>
          <a:r>
            <a:rPr lang="pt-BR" sz="800" baseline="0">
              <a:latin typeface="Britannic Bold" panose="020B0903060703020204" pitchFamily="34" charset="0"/>
            </a:rPr>
            <a:t> DE CÁLCULO</a:t>
          </a:r>
          <a:endParaRPr lang="pt-BR" sz="800">
            <a:latin typeface="Britannic Bold" panose="020B0903060703020204" pitchFamily="34" charset="0"/>
          </a:endParaRPr>
        </a:p>
      </xdr:txBody>
    </xdr:sp>
    <xdr:clientData/>
  </xdr:twoCellAnchor>
  <xdr:twoCellAnchor>
    <xdr:from>
      <xdr:col>2</xdr:col>
      <xdr:colOff>2241880</xdr:colOff>
      <xdr:row>2</xdr:row>
      <xdr:rowOff>6623</xdr:rowOff>
    </xdr:from>
    <xdr:to>
      <xdr:col>2</xdr:col>
      <xdr:colOff>3202663</xdr:colOff>
      <xdr:row>4</xdr:row>
      <xdr:rowOff>114296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456318" y="328092"/>
          <a:ext cx="960783" cy="429142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COMPOSIÇÕES</a:t>
          </a:r>
        </a:p>
      </xdr:txBody>
    </xdr:sp>
    <xdr:clientData/>
  </xdr:twoCellAnchor>
  <xdr:twoCellAnchor>
    <xdr:from>
      <xdr:col>2</xdr:col>
      <xdr:colOff>3323226</xdr:colOff>
      <xdr:row>2</xdr:row>
      <xdr:rowOff>12265</xdr:rowOff>
    </xdr:from>
    <xdr:to>
      <xdr:col>3</xdr:col>
      <xdr:colOff>565118</xdr:colOff>
      <xdr:row>4</xdr:row>
      <xdr:rowOff>119938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537664" y="333734"/>
          <a:ext cx="956642" cy="429142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CRONOGRAMA</a:t>
          </a:r>
        </a:p>
      </xdr:txBody>
    </xdr:sp>
    <xdr:clientData/>
  </xdr:twoCellAnchor>
  <xdr:twoCellAnchor>
    <xdr:from>
      <xdr:col>3</xdr:col>
      <xdr:colOff>672740</xdr:colOff>
      <xdr:row>2</xdr:row>
      <xdr:rowOff>13250</xdr:rowOff>
    </xdr:from>
    <xdr:to>
      <xdr:col>3</xdr:col>
      <xdr:colOff>1633523</xdr:colOff>
      <xdr:row>4</xdr:row>
      <xdr:rowOff>120923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601928" y="334719"/>
          <a:ext cx="960783" cy="429142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COTAÇÕES</a:t>
          </a:r>
        </a:p>
      </xdr:txBody>
    </xdr:sp>
    <xdr:clientData/>
  </xdr:twoCellAnchor>
  <xdr:twoCellAnchor>
    <xdr:from>
      <xdr:col>3</xdr:col>
      <xdr:colOff>1744301</xdr:colOff>
      <xdr:row>2</xdr:row>
      <xdr:rowOff>14441</xdr:rowOff>
    </xdr:from>
    <xdr:to>
      <xdr:col>3</xdr:col>
      <xdr:colOff>2705084</xdr:colOff>
      <xdr:row>4</xdr:row>
      <xdr:rowOff>122114</xdr:rowOff>
    </xdr:to>
    <xdr:sp macro="" textlink="">
      <xdr:nvSpPr>
        <xdr:cNvPr id="9" name="Retângulo: Canto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673489" y="335910"/>
          <a:ext cx="960783" cy="429142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BDI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36636</xdr:colOff>
          <xdr:row>1</xdr:row>
          <xdr:rowOff>29309</xdr:rowOff>
        </xdr:from>
        <xdr:to>
          <xdr:col>2</xdr:col>
          <xdr:colOff>1085850</xdr:colOff>
          <xdr:row>3</xdr:row>
          <xdr:rowOff>151900</xdr:rowOff>
        </xdr:to>
        <xdr:pic>
          <xdr:nvPicPr>
            <xdr:cNvPr id="4" name="Imagem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7612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46236" y="219809"/>
              <a:ext cx="1715964" cy="513116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9525</xdr:rowOff>
        </xdr:from>
        <xdr:to>
          <xdr:col>2</xdr:col>
          <xdr:colOff>1228725</xdr:colOff>
          <xdr:row>4</xdr:row>
          <xdr:rowOff>141641</xdr:rowOff>
        </xdr:to>
        <xdr:pic>
          <xdr:nvPicPr>
            <xdr:cNvPr id="41" name="Imagem 40">
              <a:extLst>
                <a:ext uri="{FF2B5EF4-FFF2-40B4-BE49-F238E27FC236}">
                  <a16:creationId xmlns:a16="http://schemas.microsoft.com/office/drawing/2014/main" id="{81D138B3-B448-4B7A-AE2D-2AA43B3B0EDE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6896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000125" y="333375"/>
              <a:ext cx="2209800" cy="513116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11</xdr:col>
      <xdr:colOff>137471</xdr:colOff>
      <xdr:row>5</xdr:row>
      <xdr:rowOff>32165</xdr:rowOff>
    </xdr:from>
    <xdr:to>
      <xdr:col>11</xdr:col>
      <xdr:colOff>461321</xdr:colOff>
      <xdr:row>5</xdr:row>
      <xdr:rowOff>214496</xdr:rowOff>
    </xdr:to>
    <xdr:sp macro="" textlink="">
      <xdr:nvSpPr>
        <xdr:cNvPr id="4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F4BD69-06CE-4CB2-BCDE-C9E0DF9DA7A0}"/>
            </a:ext>
          </a:extLst>
        </xdr:cNvPr>
        <xdr:cNvSpPr/>
      </xdr:nvSpPr>
      <xdr:spPr>
        <a:xfrm>
          <a:off x="12567596" y="917990"/>
          <a:ext cx="323850" cy="1823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9526</xdr:colOff>
      <xdr:row>2</xdr:row>
      <xdr:rowOff>104775</xdr:rowOff>
    </xdr:from>
    <xdr:to>
      <xdr:col>11</xdr:col>
      <xdr:colOff>1143000</xdr:colOff>
      <xdr:row>4</xdr:row>
      <xdr:rowOff>104775</xdr:rowOff>
    </xdr:to>
    <xdr:sp macro="" textlink="">
      <xdr:nvSpPr>
        <xdr:cNvPr id="4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0CD955-1E59-4195-A4E6-C0B31C967185}"/>
            </a:ext>
          </a:extLst>
        </xdr:cNvPr>
        <xdr:cNvSpPr/>
      </xdr:nvSpPr>
      <xdr:spPr>
        <a:xfrm>
          <a:off x="12439651" y="428625"/>
          <a:ext cx="1133474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DADOS</a:t>
          </a:r>
        </a:p>
      </xdr:txBody>
    </xdr:sp>
    <xdr:clientData/>
  </xdr:twoCellAnchor>
  <xdr:twoCellAnchor>
    <xdr:from>
      <xdr:col>11</xdr:col>
      <xdr:colOff>623246</xdr:colOff>
      <xdr:row>5</xdr:row>
      <xdr:rowOff>41690</xdr:rowOff>
    </xdr:from>
    <xdr:to>
      <xdr:col>11</xdr:col>
      <xdr:colOff>947096</xdr:colOff>
      <xdr:row>5</xdr:row>
      <xdr:rowOff>224021</xdr:rowOff>
    </xdr:to>
    <xdr:sp macro="" textlink="">
      <xdr:nvSpPr>
        <xdr:cNvPr id="48" name="Seta: para a Esquerda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69039B-EDA1-4F11-B659-5529B2CC6662}"/>
            </a:ext>
          </a:extLst>
        </xdr:cNvPr>
        <xdr:cNvSpPr/>
      </xdr:nvSpPr>
      <xdr:spPr>
        <a:xfrm rot="10800000">
          <a:off x="13053371" y="927515"/>
          <a:ext cx="323850" cy="1823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314325</xdr:colOff>
      <xdr:row>6</xdr:row>
      <xdr:rowOff>114300</xdr:rowOff>
    </xdr:from>
    <xdr:to>
      <xdr:col>11</xdr:col>
      <xdr:colOff>1238251</xdr:colOff>
      <xdr:row>9</xdr:row>
      <xdr:rowOff>142875</xdr:rowOff>
    </xdr:to>
    <xdr:sp macro="" textlink="">
      <xdr:nvSpPr>
        <xdr:cNvPr id="51" name="Retângulo: Cantos Arredondados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43E9041-CFF2-42CD-8D17-E22702B84286}"/>
            </a:ext>
          </a:extLst>
        </xdr:cNvPr>
        <xdr:cNvSpPr/>
      </xdr:nvSpPr>
      <xdr:spPr>
        <a:xfrm>
          <a:off x="12363450" y="1257300"/>
          <a:ext cx="1304926" cy="5143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BANCO</a:t>
          </a:r>
          <a:r>
            <a:rPr lang="pt-BR" sz="1100" baseline="0"/>
            <a:t> DE DADOS ARQUITETÔNICO</a:t>
          </a:r>
          <a:endParaRPr lang="pt-BR" sz="1100"/>
        </a:p>
      </xdr:txBody>
    </xdr:sp>
    <xdr:clientData/>
  </xdr:twoCellAnchor>
  <xdr:twoCellAnchor>
    <xdr:from>
      <xdr:col>10</xdr:col>
      <xdr:colOff>333375</xdr:colOff>
      <xdr:row>10</xdr:row>
      <xdr:rowOff>47625</xdr:rowOff>
    </xdr:from>
    <xdr:to>
      <xdr:col>11</xdr:col>
      <xdr:colOff>1257301</xdr:colOff>
      <xdr:row>13</xdr:row>
      <xdr:rowOff>0</xdr:rowOff>
    </xdr:to>
    <xdr:sp macro="" textlink="">
      <xdr:nvSpPr>
        <xdr:cNvPr id="53" name="Retângulo: Cantos Arredondados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5B3729-9EFB-43C3-93BD-48C66E4EEA82}"/>
            </a:ext>
          </a:extLst>
        </xdr:cNvPr>
        <xdr:cNvSpPr/>
      </xdr:nvSpPr>
      <xdr:spPr>
        <a:xfrm>
          <a:off x="12382500" y="1924050"/>
          <a:ext cx="1304926" cy="5143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BANCO</a:t>
          </a:r>
          <a:r>
            <a:rPr lang="pt-BR" sz="1100" baseline="0"/>
            <a:t> DE DADOS </a:t>
          </a:r>
          <a:br>
            <a:rPr lang="pt-BR" sz="1100" baseline="0"/>
          </a:br>
          <a:r>
            <a:rPr lang="pt-BR" sz="1100" baseline="0"/>
            <a:t>ENGENHARIA</a:t>
          </a:r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0</xdr:row>
          <xdr:rowOff>56906</xdr:rowOff>
        </xdr:from>
        <xdr:to>
          <xdr:col>2</xdr:col>
          <xdr:colOff>696790</xdr:colOff>
          <xdr:row>2</xdr:row>
          <xdr:rowOff>158750</xdr:rowOff>
        </xdr:to>
        <xdr:pic>
          <xdr:nvPicPr>
            <xdr:cNvPr id="4" name="Imagem 3">
              <a:extLst>
                <a:ext uri="{FF2B5EF4-FFF2-40B4-BE49-F238E27FC236}">
                  <a16:creationId xmlns:a16="http://schemas.microsoft.com/office/drawing/2014/main" id="{78930D78-48F8-4BFE-BB08-D074CC420D99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5723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38150" y="56906"/>
              <a:ext cx="1909640" cy="498719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8</xdr:col>
      <xdr:colOff>308921</xdr:colOff>
      <xdr:row>2</xdr:row>
      <xdr:rowOff>127415</xdr:rowOff>
    </xdr:from>
    <xdr:to>
      <xdr:col>8</xdr:col>
      <xdr:colOff>632771</xdr:colOff>
      <xdr:row>3</xdr:row>
      <xdr:rowOff>71621</xdr:rowOff>
    </xdr:to>
    <xdr:sp macro="" textlink="">
      <xdr:nvSpPr>
        <xdr:cNvPr id="7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B6145-38D2-46B6-B042-D660A7145ED1}"/>
            </a:ext>
          </a:extLst>
        </xdr:cNvPr>
        <xdr:cNvSpPr/>
      </xdr:nvSpPr>
      <xdr:spPr>
        <a:xfrm>
          <a:off x="10281596" y="603665"/>
          <a:ext cx="323850" cy="1823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266700</xdr:colOff>
      <xdr:row>0</xdr:row>
      <xdr:rowOff>219075</xdr:rowOff>
    </xdr:from>
    <xdr:to>
      <xdr:col>9</xdr:col>
      <xdr:colOff>238125</xdr:colOff>
      <xdr:row>2</xdr:row>
      <xdr:rowOff>54451</xdr:rowOff>
    </xdr:to>
    <xdr:sp macro="" textlink="">
      <xdr:nvSpPr>
        <xdr:cNvPr id="8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A7DEB2-47A9-45D3-84E3-F28EA9583A0F}"/>
            </a:ext>
          </a:extLst>
        </xdr:cNvPr>
        <xdr:cNvSpPr/>
      </xdr:nvSpPr>
      <xdr:spPr>
        <a:xfrm>
          <a:off x="10239375" y="219075"/>
          <a:ext cx="895350" cy="3116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DADOS</a:t>
          </a:r>
        </a:p>
      </xdr:txBody>
    </xdr:sp>
    <xdr:clientData/>
  </xdr:twoCellAnchor>
  <xdr:twoCellAnchor>
    <xdr:from>
      <xdr:col>8</xdr:col>
      <xdr:colOff>794696</xdr:colOff>
      <xdr:row>2</xdr:row>
      <xdr:rowOff>136940</xdr:rowOff>
    </xdr:from>
    <xdr:to>
      <xdr:col>9</xdr:col>
      <xdr:colOff>194621</xdr:colOff>
      <xdr:row>3</xdr:row>
      <xdr:rowOff>81146</xdr:rowOff>
    </xdr:to>
    <xdr:sp macro="" textlink="">
      <xdr:nvSpPr>
        <xdr:cNvPr id="9" name="Seta: para a Esquerda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C924F6-C983-412E-BB44-E7D050762EF3}"/>
            </a:ext>
          </a:extLst>
        </xdr:cNvPr>
        <xdr:cNvSpPr/>
      </xdr:nvSpPr>
      <xdr:spPr>
        <a:xfrm rot="10800000">
          <a:off x="10767371" y="613190"/>
          <a:ext cx="323850" cy="1823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285751</xdr:colOff>
          <xdr:row>0</xdr:row>
          <xdr:rowOff>57150</xdr:rowOff>
        </xdr:from>
        <xdr:to>
          <xdr:col>1</xdr:col>
          <xdr:colOff>845804</xdr:colOff>
          <xdr:row>2</xdr:row>
          <xdr:rowOff>142875</xdr:rowOff>
        </xdr:to>
        <xdr:pic>
          <xdr:nvPicPr>
            <xdr:cNvPr id="2" name="Imagem 1">
              <a:extLst>
                <a:ext uri="{FF2B5EF4-FFF2-40B4-BE49-F238E27FC236}">
                  <a16:creationId xmlns:a16="http://schemas.microsoft.com/office/drawing/2014/main" id="{1702CF66-830E-468C-BB00-739668715291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8400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285751" y="57150"/>
              <a:ext cx="1264903" cy="447675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25</xdr:col>
      <xdr:colOff>224438</xdr:colOff>
      <xdr:row>10</xdr:row>
      <xdr:rowOff>61568</xdr:rowOff>
    </xdr:from>
    <xdr:to>
      <xdr:col>26</xdr:col>
      <xdr:colOff>150723</xdr:colOff>
      <xdr:row>11</xdr:row>
      <xdr:rowOff>53399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158B13-D525-40A4-9309-10F26ADBF38D}"/>
            </a:ext>
          </a:extLst>
        </xdr:cNvPr>
        <xdr:cNvSpPr/>
      </xdr:nvSpPr>
      <xdr:spPr>
        <a:xfrm>
          <a:off x="24151238" y="1966568"/>
          <a:ext cx="326335" cy="31568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26</xdr:col>
      <xdr:colOff>492369</xdr:colOff>
      <xdr:row>9</xdr:row>
      <xdr:rowOff>121126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EB2A9B-53E9-443B-9859-8EFB02F441FB}"/>
            </a:ext>
          </a:extLst>
        </xdr:cNvPr>
        <xdr:cNvSpPr/>
      </xdr:nvSpPr>
      <xdr:spPr>
        <a:xfrm>
          <a:off x="23926800" y="1524000"/>
          <a:ext cx="892419" cy="3116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DADOS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59531</xdr:colOff>
          <xdr:row>0</xdr:row>
          <xdr:rowOff>29765</xdr:rowOff>
        </xdr:from>
        <xdr:to>
          <xdr:col>1</xdr:col>
          <xdr:colOff>1208484</xdr:colOff>
          <xdr:row>2</xdr:row>
          <xdr:rowOff>128818</xdr:rowOff>
        </xdr:to>
        <xdr:pic>
          <xdr:nvPicPr>
            <xdr:cNvPr id="2" name="Imagem 1">
              <a:extLst>
                <a:ext uri="{FF2B5EF4-FFF2-40B4-BE49-F238E27FC236}">
                  <a16:creationId xmlns:a16="http://schemas.microsoft.com/office/drawing/2014/main" id="{9414BBFC-4542-42D8-B99F-B25E3FED8B52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6297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9531" y="29765"/>
              <a:ext cx="1815703" cy="491959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8</xdr:col>
      <xdr:colOff>224438</xdr:colOff>
      <xdr:row>10</xdr:row>
      <xdr:rowOff>61568</xdr:rowOff>
    </xdr:from>
    <xdr:to>
      <xdr:col>9</xdr:col>
      <xdr:colOff>150723</xdr:colOff>
      <xdr:row>11</xdr:row>
      <xdr:rowOff>53399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641051-DEF0-44B1-BFC9-AD36B773A9B8}"/>
            </a:ext>
          </a:extLst>
        </xdr:cNvPr>
        <xdr:cNvSpPr/>
      </xdr:nvSpPr>
      <xdr:spPr>
        <a:xfrm>
          <a:off x="23258373" y="1974851"/>
          <a:ext cx="323850" cy="1823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0</xdr:colOff>
      <xdr:row>8</xdr:row>
      <xdr:rowOff>0</xdr:rowOff>
    </xdr:from>
    <xdr:to>
      <xdr:col>9</xdr:col>
      <xdr:colOff>492369</xdr:colOff>
      <xdr:row>9</xdr:row>
      <xdr:rowOff>121126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96A880-6D61-4198-BC76-A8A01BDCE8E4}"/>
            </a:ext>
          </a:extLst>
        </xdr:cNvPr>
        <xdr:cNvSpPr/>
      </xdr:nvSpPr>
      <xdr:spPr>
        <a:xfrm>
          <a:off x="23050500" y="1538654"/>
          <a:ext cx="895350" cy="3116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DADOS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24848</xdr:colOff>
          <xdr:row>0</xdr:row>
          <xdr:rowOff>57978</xdr:rowOff>
        </xdr:from>
        <xdr:to>
          <xdr:col>0</xdr:col>
          <xdr:colOff>1374913</xdr:colOff>
          <xdr:row>2</xdr:row>
          <xdr:rowOff>132522</xdr:rowOff>
        </xdr:to>
        <xdr:pic>
          <xdr:nvPicPr>
            <xdr:cNvPr id="3" name="Imagem 2">
              <a:extLst>
                <a:ext uri="{FF2B5EF4-FFF2-40B4-BE49-F238E27FC236}">
                  <a16:creationId xmlns:a16="http://schemas.microsoft.com/office/drawing/2014/main" id="{6D308344-9D14-407A-ADE9-2883C0C66942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7709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24848" y="57978"/>
              <a:ext cx="1350065" cy="414131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6</xdr:col>
      <xdr:colOff>231914</xdr:colOff>
      <xdr:row>1</xdr:row>
      <xdr:rowOff>33130</xdr:rowOff>
    </xdr:from>
    <xdr:to>
      <xdr:col>7</xdr:col>
      <xdr:colOff>533782</xdr:colOff>
      <xdr:row>3</xdr:row>
      <xdr:rowOff>5169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5988AB-0428-4FB2-B40E-CEDFB392670C}"/>
            </a:ext>
          </a:extLst>
        </xdr:cNvPr>
        <xdr:cNvSpPr/>
      </xdr:nvSpPr>
      <xdr:spPr>
        <a:xfrm>
          <a:off x="7611718" y="198782"/>
          <a:ext cx="889934" cy="3116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DADOS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55686</xdr:colOff>
          <xdr:row>1</xdr:row>
          <xdr:rowOff>38834</xdr:rowOff>
        </xdr:from>
        <xdr:to>
          <xdr:col>1</xdr:col>
          <xdr:colOff>1546859</xdr:colOff>
          <xdr:row>3</xdr:row>
          <xdr:rowOff>156882</xdr:rowOff>
        </xdr:to>
        <xdr:pic>
          <xdr:nvPicPr>
            <xdr:cNvPr id="2" name="Imagem 1">
              <a:extLst>
                <a:ext uri="{FF2B5EF4-FFF2-40B4-BE49-F238E27FC236}">
                  <a16:creationId xmlns:a16="http://schemas.microsoft.com/office/drawing/2014/main" id="{337B2B16-FB36-4A97-B5F1-0247CE8E84CF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8502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60804" y="229334"/>
              <a:ext cx="1491173" cy="510254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5</xdr:col>
      <xdr:colOff>361950</xdr:colOff>
      <xdr:row>1</xdr:row>
      <xdr:rowOff>57150</xdr:rowOff>
    </xdr:from>
    <xdr:to>
      <xdr:col>6</xdr:col>
      <xdr:colOff>161925</xdr:colOff>
      <xdr:row>2</xdr:row>
      <xdr:rowOff>178276</xdr:rowOff>
    </xdr:to>
    <xdr:sp macro="" textlink="">
      <xdr:nvSpPr>
        <xdr:cNvPr id="3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7BA30F-BDFB-4823-A985-F5B8DC4CD597}"/>
            </a:ext>
          </a:extLst>
        </xdr:cNvPr>
        <xdr:cNvSpPr/>
      </xdr:nvSpPr>
      <xdr:spPr>
        <a:xfrm>
          <a:off x="8839200" y="247650"/>
          <a:ext cx="895350" cy="3116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DADOS</a:t>
          </a:r>
        </a:p>
      </xdr:txBody>
    </xdr:sp>
    <xdr:clientData/>
  </xdr:twoCellAnchor>
  <xdr:twoCellAnchor>
    <xdr:from>
      <xdr:col>5</xdr:col>
      <xdr:colOff>699446</xdr:colOff>
      <xdr:row>3</xdr:row>
      <xdr:rowOff>98840</xdr:rowOff>
    </xdr:from>
    <xdr:to>
      <xdr:col>5</xdr:col>
      <xdr:colOff>1023296</xdr:colOff>
      <xdr:row>4</xdr:row>
      <xdr:rowOff>90671</xdr:rowOff>
    </xdr:to>
    <xdr:sp macro="" textlink="">
      <xdr:nvSpPr>
        <xdr:cNvPr id="4" name="Seta: para a Esquerda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396338-1D24-45B7-B55C-D2BFA3CCEE32}"/>
            </a:ext>
          </a:extLst>
        </xdr:cNvPr>
        <xdr:cNvSpPr/>
      </xdr:nvSpPr>
      <xdr:spPr>
        <a:xfrm rot="10800000">
          <a:off x="9176696" y="679865"/>
          <a:ext cx="323850" cy="1823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D\Google%20Drive\ENGELUGA%20-%20Copia\ENGELUGA\Clientes\Bandeirantes\2021\REFORMA%20CAMPO%20DE%20FUTEBOL%20ESTADIO\OR&#199;AMENTO\BAND-2021-REFORMA%20CAMPO-OR&#199;AMENTO-R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Engeluga\DOCUME~1\ADMINI~1\CONFIG~1\Temp\Rar$DI11.110\DOCUME~1\RAPHAE~1.POR\CONFIG~1\Temp\Rar$DI00.610\Acabamentos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ENGELUGA\Clientes\Outros\COXIM\UBS\OR&#199;AMENTO\PLANILHA%20OR&#199;AMENT&#193;RIA\COX-2023-UBS-OR&#199;-R02.xlsx" TargetMode="External"/><Relationship Id="rId1" Type="http://schemas.openxmlformats.org/officeDocument/2006/relationships/externalLinkPath" Target="file:///\\SERVIDOR\ENGELUGA%20-%20Copia\ENGELUGA\Clientes\Outros\COXIM\UBS\OR&#199;AMENTO\PLANILHA%20OR&#199;AMENT&#193;RIA\COX-2023-UBS-OR&#199;-R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NGELUGA\Clientes\Ribas%20do%20Rio%20Pardo\2024\UBS%20PORTE%20I-JARDIM%20ALVORADA\OR&#199;AMENTO\PLANILHA%20OR&#199;AMENT&#193;RIA\RRP-2024-UBS%20PORTE%20I-PLA-R00.xlsx" TargetMode="External"/><Relationship Id="rId1" Type="http://schemas.openxmlformats.org/officeDocument/2006/relationships/externalLinkPath" Target="/ENGELUGA/Clientes/Ribas%20do%20Rio%20Pardo/2024/UBS%20PORTE%20I-JARDIM%20ALVORADA/OR&#199;AMENTO/PLANILHA%20OR&#199;AMENT&#193;RIA/RRP-2024-UBS%20PORTE%20I-PLA-R0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D\Google%20Drive\ENGELUGA%20-%20Copia\ENGELUGA\Clientes\Nova%20Alvorada%20do%20Sul\2019\REFORMA%20ESCOLA%20LEONOR\PROJETO%20CIVIL\LICITA&#199;&#195;O\LICITA&#199;&#195;O\OR&#199;AMENTO\NAS-2019-OBRA-PLANILHA-R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IMAGENS"/>
      <sheetName val="REFERENCIA"/>
      <sheetName val="ORÇAMENTO_DES"/>
      <sheetName val="MEMORIA DE CALCULO AT"/>
      <sheetName val="BANCO DADOS ARQ"/>
      <sheetName val="COMPOSIÇÃO"/>
      <sheetName val="COTAÇÕES"/>
      <sheetName val="BDI "/>
      <sheetName val="CRONOGRAMA"/>
      <sheetName val="BAND-2021-REFORMA CAMPO-ORÇAMEN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8" t="str">
            <v>SIST./REF.:</v>
          </cell>
        </row>
      </sheetData>
      <sheetData sheetId="7"/>
      <sheetData sheetId="8"/>
      <sheetData sheetId="9">
        <row r="5">
          <cell r="A5" t="str">
            <v>OBJETO:</v>
          </cell>
        </row>
      </sheetData>
      <sheetData sheetId="10" refreshError="1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  <sheetName val="sheet1"/>
      <sheetName val="DADOS"/>
      <sheetName val="correção"/>
      <sheetName val="planilhanull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B7" t="str">
            <v>DESCRICAO DO INSUMO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REFERENCIA"/>
      <sheetName val="IMAGENS"/>
      <sheetName val="CHECK-LIST"/>
      <sheetName val="ORÇAMENTO_DES"/>
      <sheetName val="GASES MEDICINAIS"/>
      <sheetName val="MEMORIA DE CALCULO AT"/>
      <sheetName val="BANCO DADOS ARQ"/>
      <sheetName val="COTAÇÕE"/>
      <sheetName val="COMPOSIÇÃO"/>
      <sheetName val="COTAÇÕES"/>
      <sheetName val="CRONOGRAMA DES"/>
      <sheetName val="COTAÇÕES XXX"/>
      <sheetName val="CRONOGRAMA S DES"/>
      <sheetName val="BDI C DES "/>
      <sheetName val="QUADRO RESUMO"/>
      <sheetName val="BDI S DES"/>
      <sheetName val="COX-2023-UBS-ORÇ-R02"/>
      <sheetName val="ITENS DE MAIORES RELEVÂNCIA"/>
    </sheetNames>
    <sheetDataSet>
      <sheetData sheetId="0">
        <row r="8">
          <cell r="D8" t="str">
            <v>PREFEITURA MUNICIPAL DE COXIM</v>
          </cell>
        </row>
      </sheetData>
      <sheetData sheetId="1" refreshError="1"/>
      <sheetData sheetId="2">
        <row r="1">
          <cell r="A1" t="str">
            <v>PREFEITURA MUNICIPAL DE ANASTÁCIO</v>
          </cell>
        </row>
        <row r="2">
          <cell r="A2" t="str">
            <v>PREFEITURA MUNICIPAL DE BANDEIRANTES</v>
          </cell>
        </row>
        <row r="3">
          <cell r="A3" t="str">
            <v>PREFEITURA MUNICIPAL DE BODOQUENA</v>
          </cell>
        </row>
        <row r="4">
          <cell r="A4" t="str">
            <v>PREFEITURA MUNICIPAL DE ELDORADO</v>
          </cell>
        </row>
        <row r="5">
          <cell r="A5" t="str">
            <v>PREFEITURA MUNICIPAL DE NOVA ALVORADA DO SUL</v>
          </cell>
        </row>
        <row r="6">
          <cell r="A6" t="str">
            <v>PREFEITURA MUNICIPAL DE PORTO MURTINHO</v>
          </cell>
        </row>
        <row r="7">
          <cell r="A7" t="str">
            <v>PREFEITURA MUNICIPAL DE NAVIRAÍ</v>
          </cell>
        </row>
        <row r="8">
          <cell r="A8" t="str">
            <v>PREFEITURA MUNICIPAL DE ÁGUA CLARA</v>
          </cell>
        </row>
        <row r="9">
          <cell r="A9" t="str">
            <v>PREFEITURA MUNICIPAL DE CAARAPÓ</v>
          </cell>
        </row>
        <row r="10">
          <cell r="A10" t="str">
            <v>PREFEITURA MUNICIPAL DE JARAGUARI</v>
          </cell>
        </row>
        <row r="11">
          <cell r="A11" t="str">
            <v>PREFEITURA MUNICIPAL DE JARDIM</v>
          </cell>
        </row>
        <row r="12">
          <cell r="A12" t="str">
            <v>PREFEITURA MUNICIPAL DE RIBAS DO RIO PARDO</v>
          </cell>
        </row>
        <row r="13">
          <cell r="A13" t="str">
            <v>PREFEITURA MUNICIPAL DE SELVÍRIA</v>
          </cell>
        </row>
        <row r="14">
          <cell r="A14" t="str">
            <v>PREFEITURA MUNICIPAL DE IVINHEMA</v>
          </cell>
        </row>
        <row r="15">
          <cell r="A15" t="str">
            <v>PREFEITURA MUNICIPAL DE COXIM</v>
          </cell>
        </row>
      </sheetData>
      <sheetData sheetId="3"/>
      <sheetData sheetId="4">
        <row r="1">
          <cell r="B1"/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IMAGENS"/>
      <sheetName val="REFERENCIA"/>
      <sheetName val="CHECK-LIST"/>
      <sheetName val="DADOS"/>
      <sheetName val="RELEVÂNCIA"/>
      <sheetName val="QUADRO RESUMO"/>
      <sheetName val="ORÇAMENTO"/>
      <sheetName val="GASES MEDICINAIS"/>
      <sheetName val="MEMORIA DE CALCULO AT"/>
      <sheetName val="BANCO DADOS ARQ"/>
      <sheetName val="lista mat. estrutura"/>
      <sheetName val="COMPOSIÇÃO"/>
      <sheetName val="COTAÇÕES"/>
      <sheetName val="CRONOGRAMA"/>
      <sheetName val="CRONOGRAMA S DES"/>
      <sheetName val="BDI C DES "/>
      <sheetName val="BDI S DES"/>
      <sheetName val="RRP-2024-UBS PORTE I-PLA-R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D1" t="str">
            <v>GOVERNO DO ESTADO DE MATO GROSSO DO SUL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3"/>
      <sheetName val="referencia"/>
      <sheetName val="PLANILHA"/>
      <sheetName val="MEMÓRIA DE CÁLCULO"/>
      <sheetName val="COMPOSIÇÕES"/>
      <sheetName val="CRONOGRAMA"/>
      <sheetName val="COTAÇÕES"/>
      <sheetName val="ALVENARIA"/>
      <sheetName val="DEMOLIÇÕES"/>
      <sheetName val="AZULEJO E PISO E PEDRAS"/>
    </sheetNames>
    <sheetDataSet>
      <sheetData sheetId="0"/>
      <sheetData sheetId="1"/>
      <sheetData sheetId="2">
        <row r="3">
          <cell r="A3" t="str">
            <v>PREFEITURA MUNICIPAL DE ANASTÁCIO</v>
          </cell>
        </row>
        <row r="4">
          <cell r="A4" t="str">
            <v>PREFEITURA MUNICIPAL DE BANDEIRANTES</v>
          </cell>
        </row>
        <row r="5">
          <cell r="A5" t="str">
            <v>PREFEITURA MUNICIPAL DE BODOQUENA</v>
          </cell>
        </row>
        <row r="6">
          <cell r="A6" t="str">
            <v>PREFEITURA MUNICIPAL DE ELDORADO</v>
          </cell>
        </row>
        <row r="7">
          <cell r="A7" t="str">
            <v>PREFEITURA MUNICIPAL DE NOVA ALVORADA DO SUL</v>
          </cell>
        </row>
        <row r="8">
          <cell r="A8" t="str">
            <v>PREFEITURA MUNICIPAL DE PORTO MURTINHO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B12:L29" totalsRowShown="0" headerRowDxfId="17" headerRowBorderDxfId="16" tableBorderDxfId="15" headerRowCellStyle="Vírgula">
  <autoFilter ref="B12:L29" xr:uid="{00000000-0009-0000-0100-000003000000}"/>
  <tableColumns count="11">
    <tableColumn id="1" xr3:uid="{00000000-0010-0000-0000-000001000000}" name="ITEM"/>
    <tableColumn id="2" xr3:uid="{00000000-0010-0000-0000-000002000000}" name="SERVIÇO/ INSUMO" dataDxfId="14"/>
    <tableColumn id="3" xr3:uid="{00000000-0010-0000-0000-000003000000}" name="REFERENCIAL" dataDxfId="13"/>
    <tableColumn id="4" xr3:uid="{00000000-0010-0000-0000-000004000000}" name="CÓD ENG" dataDxfId="12"/>
    <tableColumn id="5" xr3:uid="{00000000-0010-0000-0000-000005000000}" name="CÓDIGO"/>
    <tableColumn id="6" xr3:uid="{00000000-0010-0000-0000-000006000000}" name="DESCRIÇÃO"/>
    <tableColumn id="7" xr3:uid="{00000000-0010-0000-0000-000007000000}" name="UNIDADE"/>
    <tableColumn id="8" xr3:uid="{00000000-0010-0000-0000-000008000000}" name="QUANTIDADE"/>
    <tableColumn id="9" xr3:uid="{00000000-0010-0000-0000-000009000000}" name="CUSTO UNITÁRIO S/ DES"/>
    <tableColumn id="10" xr3:uid="{00000000-0010-0000-0000-00000A000000}" name="CUSTO UNITÁRIO S/ DES C/BDI"/>
    <tableColumn id="11" xr3:uid="{00000000-0010-0000-0000-00000B000000}" name="CUSTO TOTAL S/ DES C/ BDI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C3D5DB-F035-4F01-9860-09B3C1144556}" name="Tabela32" displayName="Tabela32" ref="B12:E15" totalsRowShown="0" headerRowDxfId="11" dataDxfId="9" headerRowBorderDxfId="10" tableBorderDxfId="8" headerRowCellStyle="Vírgula">
  <autoFilter ref="B12:E15" xr:uid="{00000000-0009-0000-0100-000003000000}"/>
  <tableColumns count="4">
    <tableColumn id="1" xr3:uid="{930F9A82-6AD4-499F-94CF-D5D977FB43E4}" name="ITEM" dataDxfId="7"/>
    <tableColumn id="6" xr3:uid="{6AF9E3FC-35E6-45BF-9CB2-8977C8013750}" name="DESCRIÇÃO" dataDxfId="6"/>
    <tableColumn id="7" xr3:uid="{AE9F86E1-F7AC-47FD-BE25-E48717A6FCB3}" name="UNIDADE" dataDxfId="5"/>
    <tableColumn id="8" xr3:uid="{6350FB81-D6D6-4AC8-9306-966EDC9F57F4}" name="QUANTIDADE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13"/>
  <sheetViews>
    <sheetView workbookViewId="0"/>
  </sheetViews>
  <sheetFormatPr defaultRowHeight="12.75" x14ac:dyDescent="0.2"/>
  <cols>
    <col min="1" max="1" width="50.5703125" style="79" customWidth="1"/>
    <col min="2" max="2" width="48.42578125" style="76" customWidth="1"/>
    <col min="3" max="16384" width="9.140625" style="76"/>
  </cols>
  <sheetData>
    <row r="1" spans="1:1" ht="91.5" customHeight="1" x14ac:dyDescent="0.2">
      <c r="A1" s="78" t="str">
        <f>[5]referencia!A3</f>
        <v>PREFEITURA MUNICIPAL DE ANASTÁCIO</v>
      </c>
    </row>
    <row r="2" spans="1:1" ht="81.75" customHeight="1" x14ac:dyDescent="0.2">
      <c r="A2" s="78" t="str">
        <f>[5]referencia!A4</f>
        <v>PREFEITURA MUNICIPAL DE BANDEIRANTES</v>
      </c>
    </row>
    <row r="3" spans="1:1" ht="70.5" customHeight="1" x14ac:dyDescent="0.2">
      <c r="A3" s="78" t="str">
        <f>[5]referencia!A5</f>
        <v>PREFEITURA MUNICIPAL DE BODOQUENA</v>
      </c>
    </row>
    <row r="4" spans="1:1" ht="96.75" customHeight="1" x14ac:dyDescent="0.2">
      <c r="A4" s="78" t="str">
        <f>[5]referencia!A6</f>
        <v>PREFEITURA MUNICIPAL DE ELDORADO</v>
      </c>
    </row>
    <row r="5" spans="1:1" ht="77.25" customHeight="1" x14ac:dyDescent="0.2">
      <c r="A5" s="78" t="str">
        <f>[5]referencia!A7</f>
        <v>PREFEITURA MUNICIPAL DE NOVA ALVORADA DO SUL</v>
      </c>
    </row>
    <row r="6" spans="1:1" ht="88.5" customHeight="1" x14ac:dyDescent="0.2">
      <c r="A6" s="78" t="str">
        <f>[5]referencia!A8</f>
        <v>PREFEITURA MUNICIPAL DE PORTO MURTINHO</v>
      </c>
    </row>
    <row r="7" spans="1:1" ht="87.75" customHeight="1" x14ac:dyDescent="0.2">
      <c r="A7" s="79" t="s">
        <v>84</v>
      </c>
    </row>
    <row r="8" spans="1:1" ht="87.75" customHeight="1" x14ac:dyDescent="0.2">
      <c r="A8" s="79" t="str">
        <f>REFERENCIA!A10</f>
        <v>PREFEITURA MUNICIPAL DE ÁGUA CLARA</v>
      </c>
    </row>
    <row r="9" spans="1:1" ht="87" customHeight="1" x14ac:dyDescent="0.2">
      <c r="A9" s="79" t="str">
        <f>REFERENCIA!A11</f>
        <v>PREFEITURA MUNICIPAL DE CAARAPÓ</v>
      </c>
    </row>
    <row r="10" spans="1:1" ht="87" customHeight="1" x14ac:dyDescent="0.2">
      <c r="A10" s="79" t="str">
        <f>REFERENCIA!A12</f>
        <v>PREFEITURA MUNICIPAL DE JARAGUARI</v>
      </c>
    </row>
    <row r="11" spans="1:1" ht="87" customHeight="1" x14ac:dyDescent="0.2">
      <c r="A11" s="79" t="str">
        <f>REFERENCIA!A13</f>
        <v>PREFEITURA MUNICIPAL DE JARDIM</v>
      </c>
    </row>
    <row r="12" spans="1:1" ht="87" customHeight="1" x14ac:dyDescent="0.2">
      <c r="A12" s="79" t="str">
        <f>REFERENCIA!A14</f>
        <v>PREFEITURA MUNICIPAL DE RIBAS DO RIO PARDO</v>
      </c>
    </row>
    <row r="13" spans="1:1" ht="87" customHeight="1" x14ac:dyDescent="0.2">
      <c r="A13" s="79" t="str">
        <f>REFERENCIA!A15</f>
        <v>PREFEITURA MUNICIPAL DE SELVÍRIA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0EF5-A68E-4E0D-8327-8539BE6A8761}">
  <sheetPr codeName="Planilha17">
    <tabColor theme="4" tint="0.79998168889431442"/>
    <pageSetUpPr fitToPage="1"/>
  </sheetPr>
  <dimension ref="A1:T15"/>
  <sheetViews>
    <sheetView view="pageBreakPreview" zoomScale="85" zoomScaleNormal="100" zoomScaleSheetLayoutView="85" workbookViewId="0">
      <selection sqref="A1:XFD1048576"/>
    </sheetView>
  </sheetViews>
  <sheetFormatPr defaultColWidth="9.140625" defaultRowHeight="15" x14ac:dyDescent="0.25"/>
  <cols>
    <col min="1" max="1" width="9.140625" style="311"/>
    <col min="2" max="2" width="24.5703125" style="312" customWidth="1"/>
    <col min="3" max="3" width="86.42578125" style="313" bestFit="1" customWidth="1"/>
    <col min="4" max="4" width="15.140625" style="312" bestFit="1" customWidth="1"/>
    <col min="5" max="5" width="19.5703125" style="314" bestFit="1" customWidth="1"/>
    <col min="6" max="6" width="16.42578125" style="282" customWidth="1"/>
    <col min="7" max="8" width="14" style="2" bestFit="1" customWidth="1"/>
    <col min="9" max="9" width="12.5703125" style="2" bestFit="1" customWidth="1"/>
    <col min="10" max="10" width="9.140625" style="2"/>
    <col min="11" max="11" width="10.140625" style="2" bestFit="1" customWidth="1"/>
    <col min="12" max="16384" width="9.140625" style="2"/>
  </cols>
  <sheetData>
    <row r="1" spans="2:20" x14ac:dyDescent="0.25">
      <c r="B1" s="279"/>
      <c r="C1" s="280"/>
      <c r="D1" s="279"/>
      <c r="E1" s="281"/>
    </row>
    <row r="2" spans="2:20" x14ac:dyDescent="0.25">
      <c r="B2" s="283"/>
      <c r="C2" s="284" t="s">
        <v>1</v>
      </c>
      <c r="D2" s="285"/>
      <c r="E2" s="286"/>
      <c r="F2" s="287"/>
      <c r="G2" s="288"/>
      <c r="H2" s="288"/>
      <c r="I2" s="288"/>
    </row>
    <row r="3" spans="2:20" ht="15.75" x14ac:dyDescent="0.25">
      <c r="B3" s="289"/>
      <c r="C3" s="290" t="s">
        <v>122</v>
      </c>
      <c r="D3" s="291"/>
      <c r="E3" s="292"/>
      <c r="F3" s="287"/>
      <c r="G3" s="288"/>
      <c r="H3" s="288"/>
      <c r="I3" s="293"/>
    </row>
    <row r="4" spans="2:20" x14ac:dyDescent="0.25">
      <c r="B4" s="294"/>
      <c r="C4" s="284" t="s">
        <v>31</v>
      </c>
      <c r="D4" s="285"/>
      <c r="E4" s="286"/>
      <c r="F4" s="287"/>
      <c r="G4" s="288"/>
      <c r="H4" s="288"/>
      <c r="I4" s="288"/>
    </row>
    <row r="5" spans="2:20" ht="18" x14ac:dyDescent="0.25">
      <c r="B5" s="510" t="s">
        <v>186</v>
      </c>
      <c r="C5" s="511"/>
      <c r="D5" s="511"/>
      <c r="E5" s="512"/>
      <c r="F5" s="287"/>
      <c r="G5" s="288"/>
      <c r="H5" s="288"/>
      <c r="I5" s="288"/>
    </row>
    <row r="6" spans="2:20" x14ac:dyDescent="0.25">
      <c r="B6" s="295" t="s">
        <v>50</v>
      </c>
      <c r="C6" s="80" t="s">
        <v>155</v>
      </c>
      <c r="D6" s="513" t="s">
        <v>42</v>
      </c>
      <c r="E6" s="514"/>
      <c r="F6" s="287"/>
      <c r="G6" s="288"/>
      <c r="H6" s="288"/>
      <c r="I6" s="288"/>
    </row>
    <row r="7" spans="2:20" x14ac:dyDescent="0.25">
      <c r="B7" s="295" t="s">
        <v>51</v>
      </c>
      <c r="C7" s="80" t="s">
        <v>133</v>
      </c>
      <c r="D7" s="515" t="s">
        <v>191</v>
      </c>
      <c r="E7" s="516"/>
      <c r="F7" s="287"/>
    </row>
    <row r="8" spans="2:20" x14ac:dyDescent="0.25">
      <c r="B8" s="296" t="s">
        <v>52</v>
      </c>
      <c r="C8" s="297" t="s">
        <v>154</v>
      </c>
      <c r="D8" s="515"/>
      <c r="E8" s="516"/>
      <c r="F8" s="287"/>
    </row>
    <row r="9" spans="2:20" x14ac:dyDescent="0.25">
      <c r="B9" s="295" t="s">
        <v>163</v>
      </c>
      <c r="C9" s="350" t="s">
        <v>156</v>
      </c>
      <c r="D9" s="515"/>
      <c r="E9" s="516"/>
      <c r="F9" s="287"/>
    </row>
    <row r="10" spans="2:20" x14ac:dyDescent="0.25">
      <c r="B10" s="296" t="s">
        <v>53</v>
      </c>
      <c r="C10" s="298" t="s">
        <v>202</v>
      </c>
      <c r="D10" s="517"/>
      <c r="E10" s="518"/>
      <c r="F10" s="288"/>
      <c r="G10" s="288"/>
      <c r="H10" s="288"/>
      <c r="I10" s="288"/>
    </row>
    <row r="11" spans="2:20" x14ac:dyDescent="0.25">
      <c r="B11" s="299" t="s">
        <v>54</v>
      </c>
      <c r="C11" s="300" t="s">
        <v>164</v>
      </c>
      <c r="D11" s="301"/>
      <c r="E11" s="302"/>
      <c r="F11" s="288"/>
      <c r="G11" s="288"/>
      <c r="H11" s="288"/>
      <c r="I11" s="288"/>
    </row>
    <row r="12" spans="2:20" x14ac:dyDescent="0.25">
      <c r="B12" s="303" t="s">
        <v>39</v>
      </c>
      <c r="C12" s="304" t="s">
        <v>44</v>
      </c>
      <c r="D12" s="304" t="s">
        <v>35</v>
      </c>
      <c r="E12" s="305" t="s">
        <v>36</v>
      </c>
      <c r="F12" s="288"/>
      <c r="G12" s="288"/>
      <c r="H12" s="288"/>
      <c r="I12" s="288"/>
    </row>
    <row r="13" spans="2:20" x14ac:dyDescent="0.25">
      <c r="B13" s="306" t="s">
        <v>14</v>
      </c>
      <c r="C13" s="307" t="s">
        <v>198</v>
      </c>
      <c r="D13" s="308" t="s">
        <v>96</v>
      </c>
      <c r="E13" s="309">
        <v>512.36500000000001</v>
      </c>
      <c r="F13" s="288"/>
      <c r="G13" s="310"/>
      <c r="H13" s="288"/>
      <c r="I13" s="288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</row>
    <row r="14" spans="2:20" hidden="1" x14ac:dyDescent="0.25">
      <c r="B14" s="306" t="e">
        <v>#REF!</v>
      </c>
      <c r="C14" s="307" t="e">
        <v>#REF!</v>
      </c>
      <c r="D14" s="308" t="e">
        <v>#REF!</v>
      </c>
      <c r="E14" s="309" t="e">
        <v>#REF!</v>
      </c>
      <c r="F14" s="310"/>
      <c r="G14" s="310"/>
      <c r="H14" s="310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2:20" hidden="1" x14ac:dyDescent="0.25">
      <c r="B15" s="306" t="s">
        <v>32</v>
      </c>
      <c r="C15" s="307" t="e">
        <v>#N/A</v>
      </c>
      <c r="D15" s="308" t="e">
        <v>#N/A</v>
      </c>
      <c r="E15" s="309" t="e">
        <v>#N/A</v>
      </c>
      <c r="F15" s="310"/>
      <c r="G15" s="310"/>
      <c r="H15" s="310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</row>
  </sheetData>
  <dataConsolidate/>
  <mergeCells count="3">
    <mergeCell ref="B5:E5"/>
    <mergeCell ref="D6:E6"/>
    <mergeCell ref="D7:E10"/>
  </mergeCells>
  <printOptions horizontalCentered="1"/>
  <pageMargins left="0.7" right="0.7" top="0.75" bottom="0.75" header="0.3" footer="0.3"/>
  <pageSetup paperSize="9" scale="90" fitToHeight="0" orientation="landscape" horizontalDpi="300" verticalDpi="300" r:id="rId1"/>
  <headerFooter>
    <oddFooter>Página &amp;P de &amp;N</oddFooter>
  </headerFooter>
  <drawing r:id="rId2"/>
  <legacyDrawing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1780-0EB2-45EB-B9B6-3D1BC8314111}">
  <sheetPr codeName="Planilha18">
    <pageSetUpPr fitToPage="1"/>
  </sheetPr>
  <dimension ref="A1:W15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20" customWidth="1"/>
    <col min="9" max="9" width="8.42578125" customWidth="1"/>
    <col min="10" max="10" width="6.7109375" customWidth="1"/>
    <col min="11" max="13" width="8.42578125" customWidth="1"/>
    <col min="15" max="15" width="12.42578125" bestFit="1" customWidth="1"/>
  </cols>
  <sheetData>
    <row r="1" spans="1:23" s="316" customFormat="1" ht="14.45" customHeight="1" x14ac:dyDescent="0.25">
      <c r="A1" s="315"/>
      <c r="B1" s="19"/>
      <c r="C1" s="444" t="s">
        <v>1</v>
      </c>
      <c r="D1" s="444"/>
      <c r="E1" s="444"/>
      <c r="F1" s="444"/>
      <c r="G1" s="444"/>
      <c r="H1" s="444"/>
      <c r="I1" s="444"/>
      <c r="J1" s="444"/>
      <c r="K1" s="444"/>
      <c r="L1" s="444"/>
      <c r="M1" s="444"/>
    </row>
    <row r="2" spans="1:23" s="316" customFormat="1" ht="14.45" customHeight="1" x14ac:dyDescent="0.25">
      <c r="A2" s="317"/>
      <c r="B2" s="20"/>
      <c r="C2" s="445" t="s">
        <v>122</v>
      </c>
      <c r="D2" s="445"/>
      <c r="E2" s="445"/>
      <c r="F2" s="445"/>
      <c r="G2" s="445"/>
      <c r="H2" s="445"/>
      <c r="I2" s="445"/>
      <c r="J2" s="445"/>
      <c r="K2" s="445"/>
      <c r="L2" s="445"/>
      <c r="M2" s="445"/>
    </row>
    <row r="3" spans="1:23" s="316" customFormat="1" ht="14.45" customHeight="1" x14ac:dyDescent="0.25">
      <c r="A3" s="318"/>
      <c r="B3" s="21"/>
      <c r="C3" s="444" t="s">
        <v>31</v>
      </c>
      <c r="D3" s="444"/>
      <c r="E3" s="444"/>
      <c r="F3" s="444"/>
      <c r="G3" s="444"/>
      <c r="H3" s="444"/>
      <c r="I3" s="444"/>
      <c r="J3" s="444"/>
      <c r="K3" s="444"/>
      <c r="L3" s="444"/>
      <c r="M3" s="444"/>
    </row>
    <row r="4" spans="1:23" s="316" customFormat="1" ht="20.45" customHeight="1" x14ac:dyDescent="0.25">
      <c r="A4" s="446" t="s">
        <v>187</v>
      </c>
      <c r="B4" s="447"/>
      <c r="C4" s="447"/>
      <c r="D4" s="447"/>
      <c r="E4" s="447"/>
      <c r="F4" s="447"/>
      <c r="G4" s="447"/>
      <c r="H4" s="447"/>
      <c r="I4" s="447"/>
      <c r="J4" s="447"/>
      <c r="K4" s="519"/>
      <c r="L4" s="519"/>
      <c r="M4" s="519"/>
      <c r="R4"/>
      <c r="S4"/>
      <c r="T4"/>
      <c r="U4"/>
      <c r="V4"/>
      <c r="W4"/>
    </row>
    <row r="5" spans="1:23" s="316" customFormat="1" ht="14.45" customHeight="1" x14ac:dyDescent="0.25">
      <c r="A5" s="319" t="s">
        <v>50</v>
      </c>
      <c r="B5" s="520" t="s">
        <v>155</v>
      </c>
      <c r="C5" s="496"/>
      <c r="D5" s="496"/>
      <c r="E5" s="496"/>
      <c r="F5" s="496"/>
      <c r="G5" s="496"/>
      <c r="H5" s="496"/>
      <c r="I5" s="496"/>
      <c r="J5" s="496"/>
      <c r="K5" s="521" t="s">
        <v>42</v>
      </c>
      <c r="L5" s="522"/>
      <c r="M5" s="523"/>
      <c r="R5"/>
      <c r="S5"/>
      <c r="T5"/>
      <c r="U5"/>
      <c r="V5"/>
      <c r="W5"/>
    </row>
    <row r="6" spans="1:23" s="316" customFormat="1" ht="14.45" customHeight="1" x14ac:dyDescent="0.25">
      <c r="A6" s="319" t="s">
        <v>51</v>
      </c>
      <c r="B6" s="520" t="s">
        <v>133</v>
      </c>
      <c r="C6" s="496"/>
      <c r="D6" s="496"/>
      <c r="E6" s="496"/>
      <c r="F6" s="496"/>
      <c r="G6" s="496"/>
      <c r="H6" s="496"/>
      <c r="I6" s="496"/>
      <c r="J6" s="496"/>
      <c r="K6" s="432" t="s">
        <v>191</v>
      </c>
      <c r="L6" s="545"/>
      <c r="M6" s="434"/>
      <c r="R6"/>
      <c r="S6"/>
      <c r="T6"/>
      <c r="U6"/>
      <c r="V6"/>
      <c r="W6"/>
    </row>
    <row r="7" spans="1:23" s="316" customFormat="1" ht="14.45" customHeight="1" x14ac:dyDescent="0.25">
      <c r="A7" s="319" t="s">
        <v>52</v>
      </c>
      <c r="B7" s="520" t="s">
        <v>154</v>
      </c>
      <c r="C7" s="496"/>
      <c r="D7" s="496"/>
      <c r="E7" s="496"/>
      <c r="F7" s="496"/>
      <c r="G7" s="496"/>
      <c r="H7" s="496"/>
      <c r="I7" s="496"/>
      <c r="J7" s="496"/>
      <c r="K7" s="432"/>
      <c r="L7" s="545"/>
      <c r="M7" s="434"/>
      <c r="R7"/>
      <c r="S7"/>
      <c r="T7"/>
      <c r="U7"/>
      <c r="V7"/>
      <c r="W7"/>
    </row>
    <row r="8" spans="1:23" s="316" customFormat="1" ht="14.45" customHeight="1" x14ac:dyDescent="0.25">
      <c r="A8" s="319" t="s">
        <v>53</v>
      </c>
      <c r="B8" s="524" t="s">
        <v>202</v>
      </c>
      <c r="C8" s="496"/>
      <c r="D8" s="496"/>
      <c r="E8" s="496"/>
      <c r="F8" s="496"/>
      <c r="G8" s="496"/>
      <c r="H8" s="496"/>
      <c r="I8" s="496"/>
      <c r="J8" s="496"/>
      <c r="K8" s="435"/>
      <c r="L8" s="436"/>
      <c r="M8" s="437"/>
      <c r="R8"/>
      <c r="S8"/>
      <c r="T8"/>
      <c r="U8"/>
      <c r="V8"/>
      <c r="W8"/>
    </row>
    <row r="9" spans="1:23" ht="15" customHeight="1" x14ac:dyDescent="0.25">
      <c r="A9" s="525" t="s">
        <v>5</v>
      </c>
      <c r="B9" s="527" t="s">
        <v>188</v>
      </c>
      <c r="C9" s="527"/>
      <c r="D9" s="527"/>
      <c r="E9" s="527"/>
      <c r="F9" s="527"/>
      <c r="G9" s="527"/>
      <c r="H9" s="527"/>
      <c r="I9" s="528" t="s">
        <v>189</v>
      </c>
      <c r="J9" s="529"/>
      <c r="K9" s="528" t="s">
        <v>190</v>
      </c>
      <c r="L9" s="529"/>
      <c r="M9" s="532"/>
    </row>
    <row r="10" spans="1:23" x14ac:dyDescent="0.25">
      <c r="A10" s="526" t="s">
        <v>5</v>
      </c>
      <c r="B10" s="527"/>
      <c r="C10" s="527"/>
      <c r="D10" s="527"/>
      <c r="E10" s="527"/>
      <c r="F10" s="527"/>
      <c r="G10" s="527"/>
      <c r="H10" s="527"/>
      <c r="I10" s="530"/>
      <c r="J10" s="531"/>
      <c r="K10" s="530"/>
      <c r="L10" s="531"/>
      <c r="M10" s="533"/>
    </row>
    <row r="11" spans="1:23" x14ac:dyDescent="0.25">
      <c r="A11" s="320" t="s">
        <v>12</v>
      </c>
      <c r="B11" s="527" t="s">
        <v>4</v>
      </c>
      <c r="C11" s="527"/>
      <c r="D11" s="527"/>
      <c r="E11" s="527"/>
      <c r="F11" s="527"/>
      <c r="G11" s="527"/>
      <c r="H11" s="527"/>
      <c r="I11" s="534">
        <v>0.12848080441930732</v>
      </c>
      <c r="J11" s="535"/>
      <c r="K11" s="536">
        <v>18279.23</v>
      </c>
      <c r="L11" s="537"/>
      <c r="M11" s="538"/>
    </row>
    <row r="12" spans="1:23" x14ac:dyDescent="0.25">
      <c r="A12" s="320" t="s">
        <v>11</v>
      </c>
      <c r="B12" s="527" t="s">
        <v>144</v>
      </c>
      <c r="C12" s="527"/>
      <c r="D12" s="527"/>
      <c r="E12" s="527"/>
      <c r="F12" s="527"/>
      <c r="G12" s="527"/>
      <c r="H12" s="527"/>
      <c r="I12" s="534">
        <v>0.81688162687166921</v>
      </c>
      <c r="J12" s="535"/>
      <c r="K12" s="536">
        <v>116219.44</v>
      </c>
      <c r="L12" s="537"/>
      <c r="M12" s="538"/>
    </row>
    <row r="13" spans="1:23" x14ac:dyDescent="0.25">
      <c r="A13" s="320" t="s">
        <v>15</v>
      </c>
      <c r="B13" s="527" t="s">
        <v>180</v>
      </c>
      <c r="C13" s="527"/>
      <c r="D13" s="527"/>
      <c r="E13" s="527"/>
      <c r="F13" s="527"/>
      <c r="G13" s="527"/>
      <c r="H13" s="527"/>
      <c r="I13" s="534">
        <v>5.463756870902349E-2</v>
      </c>
      <c r="J13" s="535"/>
      <c r="K13" s="536">
        <v>7773.4</v>
      </c>
      <c r="L13" s="537"/>
      <c r="M13" s="538"/>
    </row>
    <row r="14" spans="1:23" x14ac:dyDescent="0.25">
      <c r="H14" s="321"/>
      <c r="I14" s="539">
        <v>1</v>
      </c>
      <c r="J14" s="540"/>
      <c r="K14" s="541">
        <v>142272.07</v>
      </c>
      <c r="L14" s="542"/>
      <c r="M14" s="540"/>
    </row>
    <row r="15" spans="1:23" x14ac:dyDescent="0.25">
      <c r="K15" s="543"/>
      <c r="L15" s="544"/>
      <c r="M15" s="544"/>
    </row>
  </sheetData>
  <mergeCells count="26">
    <mergeCell ref="I14:J14"/>
    <mergeCell ref="K14:M14"/>
    <mergeCell ref="K15:M15"/>
    <mergeCell ref="B13:H13"/>
    <mergeCell ref="I13:J13"/>
    <mergeCell ref="K13:M13"/>
    <mergeCell ref="B11:H11"/>
    <mergeCell ref="I11:J11"/>
    <mergeCell ref="K11:M11"/>
    <mergeCell ref="B12:H12"/>
    <mergeCell ref="I12:J12"/>
    <mergeCell ref="K12:M12"/>
    <mergeCell ref="B7:J7"/>
    <mergeCell ref="B8:J8"/>
    <mergeCell ref="A9:A10"/>
    <mergeCell ref="B9:H10"/>
    <mergeCell ref="I9:J10"/>
    <mergeCell ref="K9:M10"/>
    <mergeCell ref="K6:M8"/>
    <mergeCell ref="C1:M1"/>
    <mergeCell ref="C2:M2"/>
    <mergeCell ref="C3:M3"/>
    <mergeCell ref="A4:M4"/>
    <mergeCell ref="B5:J5"/>
    <mergeCell ref="B6:J6"/>
    <mergeCell ref="K5:M5"/>
  </mergeCells>
  <pageMargins left="0.7" right="0.7" top="0.75" bottom="0.75" header="0.3" footer="0.3"/>
  <pageSetup paperSize="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3:B38"/>
  <sheetViews>
    <sheetView workbookViewId="0"/>
  </sheetViews>
  <sheetFormatPr defaultRowHeight="12.75" x14ac:dyDescent="0.2"/>
  <cols>
    <col min="1" max="1" width="57.85546875" style="76" customWidth="1"/>
    <col min="2" max="16384" width="9.140625" style="76"/>
  </cols>
  <sheetData>
    <row r="3" spans="1:2" x14ac:dyDescent="0.2">
      <c r="A3" s="75" t="s">
        <v>72</v>
      </c>
      <c r="B3" s="76" t="s">
        <v>73</v>
      </c>
    </row>
    <row r="4" spans="1:2" x14ac:dyDescent="0.2">
      <c r="A4" s="75" t="s">
        <v>74</v>
      </c>
      <c r="B4" s="76" t="s">
        <v>117</v>
      </c>
    </row>
    <row r="5" spans="1:2" x14ac:dyDescent="0.2">
      <c r="A5" s="75" t="s">
        <v>75</v>
      </c>
      <c r="B5" s="76" t="s">
        <v>76</v>
      </c>
    </row>
    <row r="6" spans="1:2" x14ac:dyDescent="0.2">
      <c r="A6" s="75" t="s">
        <v>77</v>
      </c>
      <c r="B6" s="76" t="s">
        <v>78</v>
      </c>
    </row>
    <row r="7" spans="1:2" x14ac:dyDescent="0.2">
      <c r="A7" s="75" t="s">
        <v>59</v>
      </c>
      <c r="B7" s="76" t="s">
        <v>116</v>
      </c>
    </row>
    <row r="8" spans="1:2" x14ac:dyDescent="0.2">
      <c r="A8" s="75" t="s">
        <v>79</v>
      </c>
      <c r="B8" s="76" t="s">
        <v>97</v>
      </c>
    </row>
    <row r="9" spans="1:2" x14ac:dyDescent="0.2">
      <c r="A9" s="75" t="s">
        <v>84</v>
      </c>
      <c r="B9" s="76" t="s">
        <v>95</v>
      </c>
    </row>
    <row r="10" spans="1:2" x14ac:dyDescent="0.2">
      <c r="A10" s="75" t="s">
        <v>118</v>
      </c>
      <c r="B10" s="76" t="s">
        <v>124</v>
      </c>
    </row>
    <row r="11" spans="1:2" x14ac:dyDescent="0.2">
      <c r="A11" s="75" t="s">
        <v>119</v>
      </c>
      <c r="B11" s="76" t="s">
        <v>125</v>
      </c>
    </row>
    <row r="12" spans="1:2" x14ac:dyDescent="0.2">
      <c r="A12" s="75" t="s">
        <v>120</v>
      </c>
    </row>
    <row r="13" spans="1:2" x14ac:dyDescent="0.2">
      <c r="A13" s="75" t="s">
        <v>121</v>
      </c>
      <c r="B13" s="76" t="s">
        <v>126</v>
      </c>
    </row>
    <row r="14" spans="1:2" x14ac:dyDescent="0.2">
      <c r="A14" s="75" t="s">
        <v>122</v>
      </c>
      <c r="B14" s="76" t="s">
        <v>127</v>
      </c>
    </row>
    <row r="15" spans="1:2" x14ac:dyDescent="0.2">
      <c r="A15" s="75" t="s">
        <v>123</v>
      </c>
      <c r="B15" s="76" t="s">
        <v>128</v>
      </c>
    </row>
    <row r="18" spans="1:1" x14ac:dyDescent="0.2">
      <c r="A18" s="77" t="s">
        <v>47</v>
      </c>
    </row>
    <row r="19" spans="1:1" x14ac:dyDescent="0.2">
      <c r="A19" s="77" t="s">
        <v>48</v>
      </c>
    </row>
    <row r="20" spans="1:1" x14ac:dyDescent="0.2">
      <c r="A20" s="77" t="s">
        <v>80</v>
      </c>
    </row>
    <row r="21" spans="1:1" x14ac:dyDescent="0.2">
      <c r="A21" s="77" t="s">
        <v>81</v>
      </c>
    </row>
    <row r="22" spans="1:1" x14ac:dyDescent="0.2">
      <c r="A22" s="77" t="s">
        <v>82</v>
      </c>
    </row>
    <row r="23" spans="1:1" x14ac:dyDescent="0.2">
      <c r="A23" s="77" t="s">
        <v>49</v>
      </c>
    </row>
    <row r="24" spans="1:1" x14ac:dyDescent="0.2">
      <c r="A24" s="77" t="s">
        <v>83</v>
      </c>
    </row>
    <row r="26" spans="1:1" x14ac:dyDescent="0.2">
      <c r="A26" s="75" t="s">
        <v>87</v>
      </c>
    </row>
    <row r="27" spans="1:1" x14ac:dyDescent="0.2">
      <c r="A27" s="75" t="s">
        <v>88</v>
      </c>
    </row>
    <row r="28" spans="1:1" x14ac:dyDescent="0.2">
      <c r="A28" s="75" t="s">
        <v>89</v>
      </c>
    </row>
    <row r="29" spans="1:1" x14ac:dyDescent="0.2">
      <c r="A29" s="75" t="s">
        <v>90</v>
      </c>
    </row>
    <row r="30" spans="1:1" x14ac:dyDescent="0.2">
      <c r="A30" s="75" t="s">
        <v>91</v>
      </c>
    </row>
    <row r="31" spans="1:1" x14ac:dyDescent="0.2">
      <c r="A31" s="75" t="s">
        <v>92</v>
      </c>
    </row>
    <row r="32" spans="1:1" x14ac:dyDescent="0.2">
      <c r="A32" s="75" t="s">
        <v>86</v>
      </c>
    </row>
    <row r="33" spans="1:1" x14ac:dyDescent="0.2">
      <c r="A33" s="76" t="s">
        <v>129</v>
      </c>
    </row>
    <row r="34" spans="1:1" x14ac:dyDescent="0.2">
      <c r="A34" s="76" t="s">
        <v>130</v>
      </c>
    </row>
    <row r="35" spans="1:1" x14ac:dyDescent="0.2">
      <c r="A35" s="76" t="s">
        <v>131</v>
      </c>
    </row>
    <row r="36" spans="1:1" x14ac:dyDescent="0.2">
      <c r="A36" s="76" t="s">
        <v>132</v>
      </c>
    </row>
    <row r="37" spans="1:1" x14ac:dyDescent="0.2">
      <c r="A37" s="76" t="s">
        <v>133</v>
      </c>
    </row>
    <row r="38" spans="1:1" x14ac:dyDescent="0.2">
      <c r="A38" s="76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4" tint="0.79998168889431442"/>
  </sheetPr>
  <dimension ref="A1:H32"/>
  <sheetViews>
    <sheetView workbookViewId="0">
      <selection activeCell="D28" sqref="D28"/>
    </sheetView>
  </sheetViews>
  <sheetFormatPr defaultColWidth="0" defaultRowHeight="12.75" customHeight="1" zeroHeight="1" x14ac:dyDescent="0.2"/>
  <cols>
    <col min="1" max="2" width="9.140625" style="70" customWidth="1"/>
    <col min="3" max="3" width="55.7109375" style="70" customWidth="1"/>
    <col min="4" max="4" width="54.7109375" style="70" customWidth="1"/>
    <col min="5" max="8" width="9.140625" style="70" hidden="1" customWidth="1"/>
    <col min="9" max="9" width="0" style="70" hidden="1" customWidth="1"/>
    <col min="10" max="16384" width="0" style="70" hidden="1"/>
  </cols>
  <sheetData>
    <row r="1" spans="1:4" ht="12.75" customHeight="1" x14ac:dyDescent="0.2">
      <c r="A1" s="74"/>
      <c r="B1" s="74"/>
      <c r="C1" s="74"/>
      <c r="D1" s="74"/>
    </row>
    <row r="2" spans="1:4" x14ac:dyDescent="0.2">
      <c r="A2" s="74"/>
      <c r="B2" s="74"/>
      <c r="C2" s="74"/>
      <c r="D2" s="74"/>
    </row>
    <row r="3" spans="1:4" x14ac:dyDescent="0.2">
      <c r="A3" s="74"/>
      <c r="B3" s="74"/>
      <c r="C3" s="74"/>
      <c r="D3" s="74"/>
    </row>
    <row r="4" spans="1:4" x14ac:dyDescent="0.2">
      <c r="A4" s="74"/>
      <c r="B4" s="74"/>
      <c r="C4" s="74"/>
      <c r="D4" s="74"/>
    </row>
    <row r="5" spans="1:4" x14ac:dyDescent="0.2">
      <c r="A5" s="74"/>
      <c r="B5" s="74"/>
      <c r="C5" s="74"/>
      <c r="D5" s="74"/>
    </row>
    <row r="6" spans="1:4" ht="13.5" thickBot="1" x14ac:dyDescent="0.25">
      <c r="A6" s="74"/>
      <c r="B6" s="74"/>
      <c r="C6" s="74"/>
      <c r="D6" s="74"/>
    </row>
    <row r="7" spans="1:4" ht="16.5" thickBot="1" x14ac:dyDescent="0.25">
      <c r="A7" s="74"/>
      <c r="B7" s="74"/>
      <c r="C7" s="351" t="s">
        <v>57</v>
      </c>
      <c r="D7" s="352"/>
    </row>
    <row r="8" spans="1:4" x14ac:dyDescent="0.2">
      <c r="A8" s="74"/>
      <c r="B8" s="74"/>
      <c r="C8" s="86" t="s">
        <v>58</v>
      </c>
      <c r="D8" s="87" t="s">
        <v>122</v>
      </c>
    </row>
    <row r="9" spans="1:4" x14ac:dyDescent="0.2">
      <c r="A9" s="74"/>
      <c r="B9" s="74"/>
      <c r="C9" s="88" t="s">
        <v>52</v>
      </c>
      <c r="D9" s="89" t="s">
        <v>154</v>
      </c>
    </row>
    <row r="10" spans="1:4" ht="12.75" customHeight="1" thickBot="1" x14ac:dyDescent="0.25">
      <c r="A10" s="74"/>
      <c r="B10" s="74"/>
      <c r="C10" s="90" t="s">
        <v>85</v>
      </c>
      <c r="D10" s="91" t="s">
        <v>133</v>
      </c>
    </row>
    <row r="11" spans="1:4" ht="14.25" thickBot="1" x14ac:dyDescent="0.25">
      <c r="A11" s="74"/>
      <c r="B11" s="74"/>
      <c r="C11" s="82"/>
      <c r="D11" s="85"/>
    </row>
    <row r="12" spans="1:4" ht="14.25" thickBot="1" x14ac:dyDescent="0.25">
      <c r="A12" s="74"/>
      <c r="B12" s="74"/>
      <c r="C12" s="353" t="s">
        <v>60</v>
      </c>
      <c r="D12" s="354"/>
    </row>
    <row r="13" spans="1:4" x14ac:dyDescent="0.2">
      <c r="A13" s="74"/>
      <c r="B13" s="74"/>
      <c r="C13" s="86" t="s">
        <v>61</v>
      </c>
      <c r="D13" s="87" t="s">
        <v>155</v>
      </c>
    </row>
    <row r="14" spans="1:4" x14ac:dyDescent="0.2">
      <c r="A14" s="74"/>
      <c r="B14" s="74"/>
      <c r="C14" s="88" t="s">
        <v>62</v>
      </c>
      <c r="D14" s="116" t="s">
        <v>164</v>
      </c>
    </row>
    <row r="15" spans="1:4" x14ac:dyDescent="0.2">
      <c r="A15" s="74"/>
      <c r="B15" s="74"/>
      <c r="C15" s="88" t="s">
        <v>63</v>
      </c>
      <c r="D15" s="89" t="s">
        <v>156</v>
      </c>
    </row>
    <row r="16" spans="1:4" x14ac:dyDescent="0.2">
      <c r="A16" s="74"/>
      <c r="B16" s="74"/>
      <c r="C16" s="92" t="s">
        <v>115</v>
      </c>
      <c r="D16" s="89" t="s">
        <v>157</v>
      </c>
    </row>
    <row r="17" spans="1:4" x14ac:dyDescent="0.2">
      <c r="A17" s="74"/>
      <c r="B17" s="74"/>
      <c r="C17" s="92" t="s">
        <v>94</v>
      </c>
      <c r="D17" s="93" t="s">
        <v>157</v>
      </c>
    </row>
    <row r="18" spans="1:4" ht="13.5" thickBot="1" x14ac:dyDescent="0.25">
      <c r="A18" s="74"/>
      <c r="B18" s="74"/>
      <c r="C18" s="90" t="s">
        <v>93</v>
      </c>
      <c r="D18" s="91" t="s">
        <v>158</v>
      </c>
    </row>
    <row r="19" spans="1:4" ht="14.25" thickBot="1" x14ac:dyDescent="0.25">
      <c r="A19" s="74"/>
      <c r="B19" s="74"/>
      <c r="C19" s="82"/>
      <c r="D19" s="83"/>
    </row>
    <row r="20" spans="1:4" ht="14.25" thickBot="1" x14ac:dyDescent="0.25">
      <c r="A20" s="74"/>
      <c r="B20" s="74"/>
      <c r="C20" s="353" t="s">
        <v>64</v>
      </c>
      <c r="D20" s="354"/>
    </row>
    <row r="21" spans="1:4" x14ac:dyDescent="0.2">
      <c r="A21" s="74"/>
      <c r="B21" s="74"/>
      <c r="C21" s="94" t="s">
        <v>65</v>
      </c>
      <c r="D21" s="95" t="s">
        <v>159</v>
      </c>
    </row>
    <row r="22" spans="1:4" x14ac:dyDescent="0.2">
      <c r="A22" s="74"/>
      <c r="B22" s="74"/>
      <c r="C22" s="88" t="s">
        <v>66</v>
      </c>
      <c r="D22" s="96" t="s">
        <v>67</v>
      </c>
    </row>
    <row r="23" spans="1:4" x14ac:dyDescent="0.2">
      <c r="A23" s="74"/>
      <c r="B23" s="74"/>
      <c r="C23" s="88" t="s">
        <v>56</v>
      </c>
      <c r="D23" s="89" t="s">
        <v>160</v>
      </c>
    </row>
    <row r="24" spans="1:4" ht="13.5" thickBot="1" x14ac:dyDescent="0.25">
      <c r="A24" s="74"/>
      <c r="B24" s="74"/>
      <c r="C24" s="90" t="s">
        <v>68</v>
      </c>
      <c r="D24" s="97">
        <f ca="1">TODAY()</f>
        <v>45496</v>
      </c>
    </row>
    <row r="25" spans="1:4" ht="14.25" thickBot="1" x14ac:dyDescent="0.25">
      <c r="A25" s="74"/>
      <c r="B25" s="74"/>
      <c r="C25" s="82"/>
      <c r="D25" s="84"/>
    </row>
    <row r="26" spans="1:4" ht="14.25" thickBot="1" x14ac:dyDescent="0.25">
      <c r="A26" s="74"/>
      <c r="B26" s="74"/>
      <c r="C26" s="353" t="s">
        <v>69</v>
      </c>
      <c r="D26" s="354"/>
    </row>
    <row r="27" spans="1:4" x14ac:dyDescent="0.2">
      <c r="A27" s="74"/>
      <c r="B27" s="74"/>
      <c r="C27" s="94" t="s">
        <v>65</v>
      </c>
      <c r="D27" s="95" t="s">
        <v>127</v>
      </c>
    </row>
    <row r="28" spans="1:4" ht="13.5" thickBot="1" x14ac:dyDescent="0.25">
      <c r="A28" s="74"/>
      <c r="B28" s="74"/>
      <c r="C28" s="90" t="s">
        <v>70</v>
      </c>
      <c r="D28" s="98" t="s">
        <v>71</v>
      </c>
    </row>
    <row r="29" spans="1:4" ht="15.75" hidden="1" x14ac:dyDescent="0.2">
      <c r="C29" s="71"/>
      <c r="D29" s="72"/>
    </row>
    <row r="30" spans="1:4" ht="15.75" hidden="1" x14ac:dyDescent="0.2">
      <c r="C30" s="71"/>
      <c r="D30" s="72"/>
    </row>
    <row r="32" spans="1:4" hidden="1" x14ac:dyDescent="0.2">
      <c r="D32" s="73"/>
    </row>
  </sheetData>
  <sheetProtection selectLockedCells="1"/>
  <dataConsolidate/>
  <mergeCells count="4">
    <mergeCell ref="C7:D7"/>
    <mergeCell ref="C12:D12"/>
    <mergeCell ref="C20:D20"/>
    <mergeCell ref="C26:D26"/>
  </mergeCells>
  <dataValidations disablePrompts="1" count="2">
    <dataValidation type="decimal" allowBlank="1" showErrorMessage="1" error="Digite um valor em percentual._x000a__x000a_Ou seja um valor de 0% (zero) até 100% (cem). " sqref="D11" xr:uid="{00000000-0002-0000-0200-000000000000}">
      <formula1>0</formula1>
      <formula2>1</formula2>
    </dataValidation>
    <dataValidation allowBlank="1" showErrorMessage="1" sqref="D17:D18" xr:uid="{00000000-0002-0000-0200-000001000000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200-000002000000}">
          <x14:formula1>
            <xm:f>REFERENCIA!$A$3:$A$15</xm:f>
          </x14:formula1>
          <xm:sqref>D8</xm:sqref>
        </x14:dataValidation>
        <x14:dataValidation type="list" allowBlank="1" showInputMessage="1" showErrorMessage="1" xr:uid="{00000000-0002-0000-0200-000003000000}">
          <x14:formula1>
            <xm:f>REFERENCIA!$A$26:$A$50</xm:f>
          </x14:formula1>
          <xm:sqref>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tabColor theme="4" tint="0.79998168889431442"/>
    <pageSetUpPr fitToPage="1"/>
  </sheetPr>
  <dimension ref="B2:N29"/>
  <sheetViews>
    <sheetView tabSelected="1" view="pageBreakPreview" zoomScaleNormal="100" zoomScaleSheetLayoutView="100" workbookViewId="0">
      <selection activeCell="F18" sqref="F18"/>
    </sheetView>
  </sheetViews>
  <sheetFormatPr defaultColWidth="9.140625" defaultRowHeight="15" x14ac:dyDescent="0.25"/>
  <cols>
    <col min="1" max="1" width="9.140625" style="2"/>
    <col min="2" max="2" width="10" style="2" customWidth="1"/>
    <col min="3" max="3" width="16.42578125" style="2" customWidth="1"/>
    <col min="4" max="4" width="12.85546875" style="2" customWidth="1"/>
    <col min="5" max="5" width="12.5703125" style="2" hidden="1" customWidth="1"/>
    <col min="6" max="6" width="12.140625" style="59" customWidth="1"/>
    <col min="7" max="7" width="60.7109375" style="3" customWidth="1"/>
    <col min="8" max="8" width="9.85546875" style="2" customWidth="1"/>
    <col min="9" max="9" width="13.5703125" style="45" customWidth="1"/>
    <col min="10" max="10" width="14.28515625" style="109" customWidth="1"/>
    <col min="11" max="11" width="16.7109375" style="45" customWidth="1"/>
    <col min="12" max="12" width="16" style="45" customWidth="1"/>
    <col min="13" max="13" width="9.140625" style="2"/>
    <col min="14" max="14" width="9.5703125" style="2" bestFit="1" customWidth="1"/>
    <col min="15" max="15" width="11.5703125" style="2" bestFit="1" customWidth="1"/>
    <col min="16" max="16384" width="9.140625" style="2"/>
  </cols>
  <sheetData>
    <row r="2" spans="2:12" x14ac:dyDescent="0.25">
      <c r="B2" s="24"/>
      <c r="C2" s="33"/>
      <c r="D2" s="35" t="s">
        <v>1</v>
      </c>
      <c r="E2" s="158"/>
      <c r="F2" s="54"/>
      <c r="G2" s="36"/>
      <c r="H2" s="34"/>
      <c r="I2" s="43"/>
      <c r="J2" s="110"/>
      <c r="K2" s="43"/>
      <c r="L2" s="322"/>
    </row>
    <row r="3" spans="2:12" ht="15.75" x14ac:dyDescent="0.25">
      <c r="B3" s="25"/>
      <c r="D3" s="37" t="s">
        <v>122</v>
      </c>
      <c r="E3" s="159"/>
      <c r="F3" s="55"/>
      <c r="G3" s="38"/>
      <c r="H3" s="39"/>
      <c r="I3" s="44"/>
      <c r="J3" s="111"/>
      <c r="K3" s="44"/>
      <c r="L3" s="323"/>
    </row>
    <row r="4" spans="2:12" x14ac:dyDescent="0.2">
      <c r="B4" s="26"/>
      <c r="C4" s="27"/>
      <c r="D4" s="35" t="s">
        <v>31</v>
      </c>
      <c r="E4" s="158"/>
      <c r="F4" s="56"/>
      <c r="G4" s="36"/>
      <c r="H4" s="34"/>
      <c r="I4" s="43"/>
      <c r="J4" s="110"/>
      <c r="K4" s="43"/>
      <c r="L4" s="322"/>
    </row>
    <row r="5" spans="2:12" ht="18" x14ac:dyDescent="0.25">
      <c r="B5" s="355" t="s">
        <v>18</v>
      </c>
      <c r="C5" s="356"/>
      <c r="D5" s="356"/>
      <c r="E5" s="356"/>
      <c r="F5" s="356"/>
      <c r="G5" s="356"/>
      <c r="H5" s="356"/>
      <c r="I5" s="356"/>
      <c r="J5" s="356"/>
      <c r="K5" s="356"/>
      <c r="L5" s="357"/>
    </row>
    <row r="6" spans="2:12" x14ac:dyDescent="0.25">
      <c r="B6" s="324" t="s">
        <v>50</v>
      </c>
      <c r="C6" s="81" t="s">
        <v>155</v>
      </c>
      <c r="D6" s="62"/>
      <c r="E6" s="62"/>
      <c r="F6" s="63"/>
      <c r="G6" s="61"/>
      <c r="H6" s="61"/>
      <c r="I6" s="118"/>
      <c r="J6" s="546" t="s">
        <v>42</v>
      </c>
      <c r="K6" s="547"/>
      <c r="L6" s="548"/>
    </row>
    <row r="7" spans="2:12" x14ac:dyDescent="0.25">
      <c r="B7" s="319" t="s">
        <v>51</v>
      </c>
      <c r="C7" s="80" t="s">
        <v>133</v>
      </c>
      <c r="D7" s="5"/>
      <c r="E7" s="5"/>
      <c r="F7" s="58"/>
      <c r="G7" s="53"/>
      <c r="H7" s="53"/>
      <c r="I7" s="117"/>
      <c r="J7" s="359" t="s">
        <v>191</v>
      </c>
      <c r="K7" s="549"/>
      <c r="L7" s="360"/>
    </row>
    <row r="8" spans="2:12" ht="15" customHeight="1" x14ac:dyDescent="0.25">
      <c r="B8" s="324" t="s">
        <v>52</v>
      </c>
      <c r="C8" s="81" t="s">
        <v>154</v>
      </c>
      <c r="D8" s="62"/>
      <c r="E8" s="62"/>
      <c r="F8" s="63"/>
      <c r="G8" s="61"/>
      <c r="H8" s="61"/>
      <c r="I8" s="118"/>
      <c r="J8" s="359"/>
      <c r="K8" s="549"/>
      <c r="L8" s="360"/>
    </row>
    <row r="9" spans="2:12" x14ac:dyDescent="0.25">
      <c r="B9" s="319" t="s">
        <v>163</v>
      </c>
      <c r="C9" s="169" t="s">
        <v>156</v>
      </c>
      <c r="D9" s="196"/>
      <c r="E9" s="62"/>
      <c r="F9" s="63"/>
      <c r="G9" s="61"/>
      <c r="H9" s="61"/>
      <c r="I9" s="60"/>
      <c r="J9" s="361"/>
      <c r="K9" s="362"/>
      <c r="L9" s="363"/>
    </row>
    <row r="10" spans="2:12" x14ac:dyDescent="0.25">
      <c r="B10" s="319" t="s">
        <v>53</v>
      </c>
      <c r="C10" s="168" t="s">
        <v>202</v>
      </c>
      <c r="D10" s="4"/>
      <c r="E10" s="4"/>
      <c r="F10" s="64"/>
      <c r="G10" s="65"/>
      <c r="H10" s="22"/>
      <c r="I10" s="46"/>
      <c r="J10" s="358" t="s">
        <v>41</v>
      </c>
      <c r="K10" s="358"/>
      <c r="L10" s="325">
        <v>45496</v>
      </c>
    </row>
    <row r="11" spans="2:12" ht="21" x14ac:dyDescent="0.25">
      <c r="B11" s="326" t="s">
        <v>54</v>
      </c>
      <c r="C11" s="167" t="s">
        <v>164</v>
      </c>
      <c r="D11" s="66"/>
      <c r="E11" s="66"/>
      <c r="F11" s="57"/>
      <c r="G11" s="67"/>
      <c r="H11" s="68" t="s">
        <v>55</v>
      </c>
      <c r="I11" s="69">
        <v>60</v>
      </c>
      <c r="J11" s="112" t="s">
        <v>10</v>
      </c>
      <c r="K11" s="364"/>
      <c r="L11" s="365"/>
    </row>
    <row r="12" spans="2:12" ht="21" x14ac:dyDescent="0.25">
      <c r="B12" s="232" t="s">
        <v>39</v>
      </c>
      <c r="C12" s="161" t="s">
        <v>45</v>
      </c>
      <c r="D12" s="161" t="s">
        <v>43</v>
      </c>
      <c r="E12" s="161" t="s">
        <v>112</v>
      </c>
      <c r="F12" s="161" t="s">
        <v>34</v>
      </c>
      <c r="G12" s="161" t="s">
        <v>44</v>
      </c>
      <c r="H12" s="161" t="s">
        <v>35</v>
      </c>
      <c r="I12" s="162" t="s">
        <v>36</v>
      </c>
      <c r="J12" s="163" t="s">
        <v>201</v>
      </c>
      <c r="K12" s="164" t="s">
        <v>199</v>
      </c>
      <c r="L12" s="327" t="s">
        <v>200</v>
      </c>
    </row>
    <row r="13" spans="2:12" x14ac:dyDescent="0.25">
      <c r="B13" s="328" t="s">
        <v>12</v>
      </c>
      <c r="C13" s="329"/>
      <c r="D13" s="329"/>
      <c r="E13" s="329"/>
      <c r="F13" s="330"/>
      <c r="G13" s="331" t="s">
        <v>4</v>
      </c>
      <c r="H13" s="332"/>
      <c r="I13" s="99"/>
      <c r="J13" s="113"/>
      <c r="K13" s="99"/>
      <c r="L13" s="333">
        <v>18279.23</v>
      </c>
    </row>
    <row r="14" spans="2:12" ht="25.5" x14ac:dyDescent="0.25">
      <c r="B14" s="334" t="s">
        <v>13</v>
      </c>
      <c r="C14" s="48" t="s">
        <v>46</v>
      </c>
      <c r="D14" s="48" t="s">
        <v>47</v>
      </c>
      <c r="E14" s="48" t="s">
        <v>13</v>
      </c>
      <c r="F14" s="51">
        <v>103689</v>
      </c>
      <c r="G14" s="34" t="s">
        <v>401</v>
      </c>
      <c r="H14" s="211" t="s">
        <v>40</v>
      </c>
      <c r="I14" s="47">
        <v>8</v>
      </c>
      <c r="J14" s="213" t="s">
        <v>410</v>
      </c>
      <c r="K14" s="120">
        <v>378.89</v>
      </c>
      <c r="L14" s="335">
        <v>3031.12</v>
      </c>
    </row>
    <row r="15" spans="2:12" ht="25.5" x14ac:dyDescent="0.25">
      <c r="B15" s="334" t="s">
        <v>161</v>
      </c>
      <c r="C15" s="48" t="s">
        <v>46</v>
      </c>
      <c r="D15" s="48" t="s">
        <v>48</v>
      </c>
      <c r="E15" s="48" t="s">
        <v>161</v>
      </c>
      <c r="F15" s="51">
        <v>101003100</v>
      </c>
      <c r="G15" s="34" t="s">
        <v>402</v>
      </c>
      <c r="H15" s="211" t="s">
        <v>220</v>
      </c>
      <c r="I15" s="47">
        <v>1</v>
      </c>
      <c r="J15" s="213">
        <v>3032.44</v>
      </c>
      <c r="K15" s="120">
        <v>3713.82</v>
      </c>
      <c r="L15" s="335">
        <v>3713.82</v>
      </c>
    </row>
    <row r="16" spans="2:12" ht="25.5" x14ac:dyDescent="0.25">
      <c r="B16" s="334" t="s">
        <v>162</v>
      </c>
      <c r="C16" s="48" t="s">
        <v>46</v>
      </c>
      <c r="D16" s="48" t="s">
        <v>48</v>
      </c>
      <c r="E16" s="48" t="s">
        <v>162</v>
      </c>
      <c r="F16" s="51">
        <v>101002100</v>
      </c>
      <c r="G16" s="34" t="s">
        <v>411</v>
      </c>
      <c r="H16" s="211" t="s">
        <v>220</v>
      </c>
      <c r="I16" s="47">
        <v>1</v>
      </c>
      <c r="J16" s="213">
        <v>2370.36</v>
      </c>
      <c r="K16" s="120">
        <v>2902.97</v>
      </c>
      <c r="L16" s="335">
        <v>2902.97</v>
      </c>
    </row>
    <row r="17" spans="2:14" ht="25.5" x14ac:dyDescent="0.25">
      <c r="B17" s="334" t="s">
        <v>192</v>
      </c>
      <c r="C17" s="48" t="s">
        <v>46</v>
      </c>
      <c r="D17" s="48" t="s">
        <v>47</v>
      </c>
      <c r="E17" s="48" t="s">
        <v>192</v>
      </c>
      <c r="F17" s="51" t="s">
        <v>171</v>
      </c>
      <c r="G17" s="34" t="s">
        <v>194</v>
      </c>
      <c r="H17" s="211" t="s">
        <v>40</v>
      </c>
      <c r="I17" s="47">
        <v>6</v>
      </c>
      <c r="J17" s="213">
        <v>950.02000000000032</v>
      </c>
      <c r="K17" s="120">
        <v>1163.48</v>
      </c>
      <c r="L17" s="335">
        <v>6980.88</v>
      </c>
    </row>
    <row r="18" spans="2:14" ht="38.25" x14ac:dyDescent="0.25">
      <c r="B18" s="334" t="s">
        <v>193</v>
      </c>
      <c r="C18" s="48" t="s">
        <v>46</v>
      </c>
      <c r="D18" s="48" t="s">
        <v>48</v>
      </c>
      <c r="E18" s="48" t="s">
        <v>193</v>
      </c>
      <c r="F18" s="51">
        <v>101001181</v>
      </c>
      <c r="G18" s="34" t="s">
        <v>403</v>
      </c>
      <c r="H18" s="211" t="s">
        <v>404</v>
      </c>
      <c r="I18" s="47">
        <v>2</v>
      </c>
      <c r="J18" s="213">
        <v>673.82</v>
      </c>
      <c r="K18" s="120">
        <v>825.22</v>
      </c>
      <c r="L18" s="335">
        <v>1650.44</v>
      </c>
    </row>
    <row r="19" spans="2:14" x14ac:dyDescent="0.25">
      <c r="B19" s="334"/>
      <c r="C19" s="48"/>
      <c r="D19" s="48"/>
      <c r="E19" s="48"/>
      <c r="F19" s="51"/>
      <c r="G19" s="34"/>
      <c r="H19" s="211"/>
      <c r="I19" s="47"/>
      <c r="J19" s="213"/>
      <c r="K19" s="120"/>
      <c r="L19" s="335"/>
    </row>
    <row r="20" spans="2:14" x14ac:dyDescent="0.25">
      <c r="B20" s="328" t="s">
        <v>11</v>
      </c>
      <c r="C20" s="329"/>
      <c r="D20" s="329"/>
      <c r="E20" s="329"/>
      <c r="F20" s="330"/>
      <c r="G20" s="331" t="s">
        <v>144</v>
      </c>
      <c r="H20" s="332"/>
      <c r="I20" s="99"/>
      <c r="J20" s="113"/>
      <c r="K20" s="99"/>
      <c r="L20" s="333">
        <v>116219.44</v>
      </c>
    </row>
    <row r="21" spans="2:14" ht="25.5" x14ac:dyDescent="0.25">
      <c r="B21" s="334" t="s">
        <v>14</v>
      </c>
      <c r="C21" s="48" t="s">
        <v>46</v>
      </c>
      <c r="D21" s="48" t="s">
        <v>49</v>
      </c>
      <c r="E21" s="48" t="s">
        <v>14</v>
      </c>
      <c r="F21" s="51" t="s">
        <v>167</v>
      </c>
      <c r="G21" s="34" t="s">
        <v>198</v>
      </c>
      <c r="H21" s="211" t="s">
        <v>96</v>
      </c>
      <c r="I21" s="47">
        <v>1024.73</v>
      </c>
      <c r="J21" s="213">
        <v>86.139999999999986</v>
      </c>
      <c r="K21" s="120">
        <v>105.49</v>
      </c>
      <c r="L21" s="335">
        <v>108098.76</v>
      </c>
    </row>
    <row r="22" spans="2:14" ht="38.25" x14ac:dyDescent="0.25">
      <c r="B22" s="334" t="s">
        <v>149</v>
      </c>
      <c r="C22" s="48" t="s">
        <v>46</v>
      </c>
      <c r="D22" s="48" t="s">
        <v>47</v>
      </c>
      <c r="E22" s="48" t="s">
        <v>149</v>
      </c>
      <c r="F22" s="51">
        <v>100950</v>
      </c>
      <c r="G22" s="34" t="s">
        <v>405</v>
      </c>
      <c r="H22" s="211" t="s">
        <v>406</v>
      </c>
      <c r="I22" s="47">
        <v>1928.9035294117648</v>
      </c>
      <c r="J22" s="213" t="s">
        <v>412</v>
      </c>
      <c r="K22" s="120">
        <v>4.21</v>
      </c>
      <c r="L22" s="335">
        <v>8120.68</v>
      </c>
    </row>
    <row r="23" spans="2:14" x14ac:dyDescent="0.25">
      <c r="B23" s="334"/>
      <c r="C23" s="48"/>
      <c r="D23" s="48"/>
      <c r="E23" s="48"/>
      <c r="F23" s="51"/>
      <c r="G23" s="107"/>
      <c r="H23" s="49"/>
      <c r="I23" s="108"/>
      <c r="J23" s="114"/>
      <c r="K23" s="50"/>
      <c r="L23" s="336"/>
    </row>
    <row r="24" spans="2:14" ht="15.75" customHeight="1" x14ac:dyDescent="0.25">
      <c r="B24" s="337" t="s">
        <v>15</v>
      </c>
      <c r="C24" s="101"/>
      <c r="D24" s="101"/>
      <c r="E24" s="101"/>
      <c r="F24" s="102"/>
      <c r="G24" s="100" t="s">
        <v>180</v>
      </c>
      <c r="H24" s="103"/>
      <c r="I24" s="104"/>
      <c r="J24" s="115"/>
      <c r="K24" s="105"/>
      <c r="L24" s="333">
        <v>7773.4</v>
      </c>
      <c r="N24" s="278">
        <v>5.463756870902349E-2</v>
      </c>
    </row>
    <row r="25" spans="2:14" ht="25.5" x14ac:dyDescent="0.25">
      <c r="B25" s="334" t="s">
        <v>16</v>
      </c>
      <c r="C25" s="48" t="s">
        <v>46</v>
      </c>
      <c r="D25" s="48" t="s">
        <v>47</v>
      </c>
      <c r="E25" s="48" t="s">
        <v>16</v>
      </c>
      <c r="F25" s="51">
        <v>90777</v>
      </c>
      <c r="G25" s="34" t="s">
        <v>407</v>
      </c>
      <c r="H25" s="211" t="s">
        <v>210</v>
      </c>
      <c r="I25" s="120">
        <v>40</v>
      </c>
      <c r="J25" s="213" t="s">
        <v>413</v>
      </c>
      <c r="K25" s="120">
        <v>143.06</v>
      </c>
      <c r="L25" s="335">
        <v>5722.4</v>
      </c>
    </row>
    <row r="26" spans="2:14" x14ac:dyDescent="0.25">
      <c r="B26" s="334" t="s">
        <v>196</v>
      </c>
      <c r="C26" s="48" t="s">
        <v>46</v>
      </c>
      <c r="D26" s="48" t="s">
        <v>47</v>
      </c>
      <c r="E26" s="48" t="s">
        <v>196</v>
      </c>
      <c r="F26" s="51">
        <v>90780</v>
      </c>
      <c r="G26" s="34" t="s">
        <v>408</v>
      </c>
      <c r="H26" s="211" t="s">
        <v>210</v>
      </c>
      <c r="I26" s="120">
        <v>40</v>
      </c>
      <c r="J26" s="213" t="s">
        <v>414</v>
      </c>
      <c r="K26" s="120">
        <v>37.020000000000003</v>
      </c>
      <c r="L26" s="335">
        <v>1480.8</v>
      </c>
    </row>
    <row r="27" spans="2:14" x14ac:dyDescent="0.25">
      <c r="B27" s="334" t="s">
        <v>197</v>
      </c>
      <c r="C27" s="48" t="s">
        <v>46</v>
      </c>
      <c r="D27" s="48" t="s">
        <v>47</v>
      </c>
      <c r="E27" s="48" t="s">
        <v>197</v>
      </c>
      <c r="F27" s="51">
        <v>90781</v>
      </c>
      <c r="G27" s="34" t="s">
        <v>409</v>
      </c>
      <c r="H27" s="211" t="s">
        <v>210</v>
      </c>
      <c r="I27" s="120">
        <v>20</v>
      </c>
      <c r="J27" s="213" t="s">
        <v>415</v>
      </c>
      <c r="K27" s="120">
        <v>28.51</v>
      </c>
      <c r="L27" s="335">
        <v>570.20000000000005</v>
      </c>
    </row>
    <row r="28" spans="2:14" ht="15.75" customHeight="1" x14ac:dyDescent="0.25">
      <c r="B28" s="334"/>
      <c r="C28" s="48"/>
      <c r="D28" s="48"/>
      <c r="E28" s="48"/>
      <c r="F28" s="51"/>
      <c r="G28" s="107"/>
      <c r="H28" s="49"/>
      <c r="I28" s="108"/>
      <c r="J28" s="114"/>
      <c r="K28" s="50"/>
      <c r="L28" s="336"/>
    </row>
    <row r="29" spans="2:14" x14ac:dyDescent="0.25">
      <c r="B29" s="338"/>
      <c r="C29" s="339"/>
      <c r="D29" s="339"/>
      <c r="E29" s="339"/>
      <c r="F29" s="340"/>
      <c r="G29" s="341"/>
      <c r="H29" s="342"/>
      <c r="I29" s="343"/>
      <c r="J29" s="342"/>
      <c r="K29" s="342" t="s">
        <v>17</v>
      </c>
      <c r="L29" s="344">
        <v>142272.07</v>
      </c>
    </row>
  </sheetData>
  <dataConsolidate/>
  <mergeCells count="5">
    <mergeCell ref="B5:L5"/>
    <mergeCell ref="J10:K10"/>
    <mergeCell ref="K11:L11"/>
    <mergeCell ref="J6:L6"/>
    <mergeCell ref="J7:L9"/>
  </mergeCells>
  <phoneticPr fontId="2" type="noConversion"/>
  <dataValidations disablePrompts="1" count="2">
    <dataValidation type="list" allowBlank="1" showInputMessage="1" showErrorMessage="1" sqref="C21:C22 C25:C27 C14:C19" xr:uid="{00000000-0002-0000-0300-000000000000}">
      <formula1>"SERVIÇO,INSUMO"</formula1>
    </dataValidation>
    <dataValidation type="list" allowBlank="1" showInputMessage="1" showErrorMessage="1" sqref="D13:D29" xr:uid="{00000000-0002-0000-0300-000001000000}">
      <formula1>"AGESUL,SINAPI,SBC,SINDUSCON,SEINFRA,COMPOSIÇÃO,COTAÇÃO"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78" fitToHeight="0" orientation="landscape" horizontalDpi="300" verticalDpi="300" r:id="rId1"/>
  <headerFooter>
    <oddFooter>Página &amp;P de &amp;N</oddFooter>
  </headerFooter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4">
    <pageSetUpPr fitToPage="1"/>
  </sheetPr>
  <dimension ref="A3:P55"/>
  <sheetViews>
    <sheetView view="pageBreakPreview" topLeftCell="A10" zoomScaleNormal="100" zoomScaleSheetLayoutView="100" workbookViewId="0">
      <selection activeCell="A10" sqref="A1:XFD1048576"/>
    </sheetView>
  </sheetViews>
  <sheetFormatPr defaultColWidth="14.42578125" defaultRowHeight="12.75" x14ac:dyDescent="0.2"/>
  <cols>
    <col min="1" max="1" width="14.42578125" style="123"/>
    <col min="2" max="2" width="15.28515625" style="148" customWidth="1"/>
    <col min="3" max="3" width="18.7109375" style="148" customWidth="1"/>
    <col min="4" max="4" width="16.28515625" style="148" customWidth="1"/>
    <col min="5" max="5" width="24.28515625" style="148" customWidth="1"/>
    <col min="6" max="6" width="16" style="148" customWidth="1"/>
    <col min="7" max="7" width="20.140625" style="148" customWidth="1"/>
    <col min="8" max="8" width="14.140625" style="148" customWidth="1"/>
    <col min="9" max="9" width="16.5703125" style="148" customWidth="1"/>
    <col min="10" max="10" width="24.85546875" style="157" customWidth="1"/>
    <col min="11" max="11" width="5.7109375" style="123" bestFit="1" customWidth="1"/>
    <col min="12" max="12" width="21.28515625" style="148" customWidth="1"/>
    <col min="13" max="13" width="8.7109375" style="123" customWidth="1"/>
    <col min="14" max="14" width="8.7109375" style="148" customWidth="1"/>
    <col min="15" max="24" width="8.7109375" style="123" customWidth="1"/>
    <col min="25" max="16384" width="14.42578125" style="123"/>
  </cols>
  <sheetData>
    <row r="3" spans="2:12" ht="14.25" x14ac:dyDescent="0.2">
      <c r="B3" s="121"/>
      <c r="C3" s="122"/>
      <c r="D3" s="397" t="s">
        <v>1</v>
      </c>
      <c r="E3" s="397"/>
      <c r="F3" s="397"/>
      <c r="G3" s="397"/>
      <c r="H3" s="397"/>
      <c r="I3" s="397"/>
      <c r="J3" s="398"/>
    </row>
    <row r="4" spans="2:12" ht="15.75" customHeight="1" x14ac:dyDescent="0.2">
      <c r="B4" s="124"/>
      <c r="C4" s="125"/>
      <c r="D4" s="399" t="s">
        <v>122</v>
      </c>
      <c r="E4" s="400"/>
      <c r="F4" s="400"/>
      <c r="G4" s="400"/>
      <c r="H4" s="400"/>
      <c r="I4" s="400"/>
      <c r="J4" s="401"/>
    </row>
    <row r="5" spans="2:12" ht="14.25" customHeight="1" x14ac:dyDescent="0.2">
      <c r="B5" s="126"/>
      <c r="C5" s="127"/>
      <c r="D5" s="402" t="s">
        <v>31</v>
      </c>
      <c r="E5" s="397"/>
      <c r="F5" s="397"/>
      <c r="G5" s="397"/>
      <c r="H5" s="397"/>
      <c r="I5" s="397"/>
      <c r="J5" s="398"/>
    </row>
    <row r="6" spans="2:12" ht="20.25" x14ac:dyDescent="0.2">
      <c r="B6" s="403" t="s">
        <v>98</v>
      </c>
      <c r="C6" s="403"/>
      <c r="D6" s="404"/>
      <c r="E6" s="404"/>
      <c r="F6" s="404"/>
      <c r="G6" s="404"/>
      <c r="H6" s="404"/>
      <c r="I6" s="404"/>
      <c r="J6" s="404"/>
    </row>
    <row r="7" spans="2:12" x14ac:dyDescent="0.2">
      <c r="B7" s="128" t="s">
        <v>99</v>
      </c>
      <c r="C7" s="405" t="s">
        <v>155</v>
      </c>
      <c r="D7" s="406"/>
      <c r="E7" s="406"/>
      <c r="F7" s="406"/>
      <c r="G7" s="406"/>
      <c r="H7" s="406"/>
      <c r="I7" s="129" t="s">
        <v>42</v>
      </c>
      <c r="J7" s="130"/>
    </row>
    <row r="8" spans="2:12" x14ac:dyDescent="0.2">
      <c r="B8" s="128" t="s">
        <v>2</v>
      </c>
      <c r="C8" s="405" t="s">
        <v>133</v>
      </c>
      <c r="D8" s="406"/>
      <c r="E8" s="406"/>
      <c r="F8" s="406"/>
      <c r="G8" s="406"/>
      <c r="H8" s="406"/>
      <c r="I8" s="131"/>
      <c r="J8" s="132"/>
    </row>
    <row r="9" spans="2:12" x14ac:dyDescent="0.2">
      <c r="B9" s="128" t="s">
        <v>3</v>
      </c>
      <c r="C9" s="405" t="s">
        <v>154</v>
      </c>
      <c r="D9" s="406"/>
      <c r="E9" s="406"/>
      <c r="F9" s="406"/>
      <c r="G9" s="406"/>
      <c r="H9" s="406"/>
      <c r="I9" s="407" t="s">
        <v>191</v>
      </c>
      <c r="J9" s="408"/>
    </row>
    <row r="10" spans="2:12" ht="19.5" customHeight="1" x14ac:dyDescent="0.2">
      <c r="B10" s="133" t="s">
        <v>53</v>
      </c>
      <c r="C10" s="409" t="s">
        <v>202</v>
      </c>
      <c r="D10" s="410"/>
      <c r="E10" s="410"/>
      <c r="F10" s="410"/>
      <c r="G10" s="410"/>
      <c r="H10" s="411"/>
      <c r="I10" s="407"/>
      <c r="J10" s="408"/>
    </row>
    <row r="11" spans="2:12" x14ac:dyDescent="0.2">
      <c r="B11" s="134"/>
      <c r="C11" s="135"/>
      <c r="D11" s="135"/>
      <c r="E11" s="136"/>
      <c r="F11" s="136"/>
      <c r="G11" s="137"/>
      <c r="H11" s="138"/>
      <c r="I11" s="138"/>
      <c r="J11" s="139"/>
    </row>
    <row r="12" spans="2:12" x14ac:dyDescent="0.2">
      <c r="B12" s="134"/>
      <c r="C12" s="135"/>
      <c r="D12" s="135"/>
      <c r="E12" s="136"/>
      <c r="F12" s="136"/>
      <c r="G12" s="137"/>
      <c r="H12" s="138"/>
      <c r="I12" s="138"/>
      <c r="J12" s="139"/>
    </row>
    <row r="13" spans="2:12" ht="12.75" customHeight="1" x14ac:dyDescent="0.2">
      <c r="B13" s="391" t="s">
        <v>110</v>
      </c>
      <c r="C13" s="392"/>
      <c r="D13" s="392"/>
      <c r="E13" s="392"/>
      <c r="F13" s="392"/>
      <c r="G13" s="392"/>
      <c r="H13" s="392"/>
      <c r="I13" s="392"/>
      <c r="J13" s="393"/>
    </row>
    <row r="14" spans="2:12" ht="13.5" customHeight="1" x14ac:dyDescent="0.2">
      <c r="B14" s="394" t="s">
        <v>113</v>
      </c>
      <c r="C14" s="395"/>
      <c r="D14" s="395"/>
      <c r="E14" s="395"/>
      <c r="F14" s="395"/>
      <c r="G14" s="395"/>
      <c r="H14" s="395"/>
      <c r="I14" s="395"/>
      <c r="J14" s="396"/>
    </row>
    <row r="15" spans="2:12" ht="15.75" x14ac:dyDescent="0.2">
      <c r="B15" s="193" t="s">
        <v>39</v>
      </c>
      <c r="C15" s="193" t="s">
        <v>34</v>
      </c>
      <c r="D15" s="412" t="s">
        <v>44</v>
      </c>
      <c r="E15" s="412"/>
      <c r="F15" s="412"/>
      <c r="G15" s="412"/>
      <c r="H15" s="412"/>
      <c r="I15" s="412"/>
      <c r="J15" s="193" t="s">
        <v>35</v>
      </c>
      <c r="L15" s="176" t="s">
        <v>111</v>
      </c>
    </row>
    <row r="16" spans="2:12" x14ac:dyDescent="0.2">
      <c r="B16" s="140" t="s">
        <v>100</v>
      </c>
      <c r="C16" s="141"/>
      <c r="D16" s="142" t="s">
        <v>4</v>
      </c>
      <c r="E16" s="142"/>
      <c r="F16" s="142"/>
      <c r="G16" s="142"/>
      <c r="H16" s="142"/>
      <c r="I16" s="142"/>
      <c r="J16" s="143"/>
      <c r="L16" s="175"/>
    </row>
    <row r="17" spans="1:12" ht="13.5" customHeight="1" x14ac:dyDescent="0.2">
      <c r="B17" s="144" t="s">
        <v>13</v>
      </c>
      <c r="C17" s="144">
        <v>103689</v>
      </c>
      <c r="D17" s="366" t="s">
        <v>401</v>
      </c>
      <c r="E17" s="366"/>
      <c r="F17" s="366"/>
      <c r="G17" s="366"/>
      <c r="H17" s="366"/>
      <c r="I17" s="366"/>
      <c r="J17" s="144" t="s">
        <v>40</v>
      </c>
      <c r="L17" s="175"/>
    </row>
    <row r="18" spans="1:12" x14ac:dyDescent="0.2">
      <c r="B18" s="165" t="s">
        <v>101</v>
      </c>
      <c r="C18" s="375" t="s">
        <v>114</v>
      </c>
      <c r="D18" s="376"/>
      <c r="E18" s="377"/>
      <c r="F18" s="165" t="s">
        <v>102</v>
      </c>
      <c r="G18" s="165" t="s">
        <v>103</v>
      </c>
      <c r="H18" s="367" t="s">
        <v>104</v>
      </c>
      <c r="I18" s="369"/>
      <c r="J18" s="165" t="s">
        <v>105</v>
      </c>
      <c r="L18" s="175"/>
    </row>
    <row r="19" spans="1:12" x14ac:dyDescent="0.2">
      <c r="A19" s="160" t="s">
        <v>13</v>
      </c>
      <c r="B19" s="378" t="s">
        <v>106</v>
      </c>
      <c r="C19" s="378"/>
      <c r="D19" s="378"/>
      <c r="E19" s="378"/>
      <c r="F19" s="145">
        <v>2</v>
      </c>
      <c r="G19" s="145">
        <v>4</v>
      </c>
      <c r="H19" s="373">
        <v>8</v>
      </c>
      <c r="I19" s="374"/>
      <c r="J19" s="146" t="s">
        <v>107</v>
      </c>
      <c r="L19" s="175"/>
    </row>
    <row r="20" spans="1:12" ht="13.5" customHeight="1" x14ac:dyDescent="0.2">
      <c r="B20" s="144" t="s">
        <v>161</v>
      </c>
      <c r="C20" s="144">
        <v>101003100</v>
      </c>
      <c r="D20" s="366" t="s">
        <v>402</v>
      </c>
      <c r="E20" s="366"/>
      <c r="F20" s="366"/>
      <c r="G20" s="366"/>
      <c r="H20" s="366"/>
      <c r="I20" s="366"/>
      <c r="J20" s="144" t="s">
        <v>220</v>
      </c>
      <c r="L20" s="175"/>
    </row>
    <row r="21" spans="1:12" ht="12.75" customHeight="1" x14ac:dyDescent="0.2">
      <c r="B21" s="367" t="s">
        <v>101</v>
      </c>
      <c r="C21" s="368"/>
      <c r="D21" s="368"/>
      <c r="E21" s="368"/>
      <c r="F21" s="368"/>
      <c r="G21" s="369"/>
      <c r="H21" s="367" t="s">
        <v>172</v>
      </c>
      <c r="I21" s="369"/>
      <c r="J21" s="165" t="s">
        <v>105</v>
      </c>
      <c r="L21" s="175"/>
    </row>
    <row r="22" spans="1:12" x14ac:dyDescent="0.2">
      <c r="A22" s="160" t="s">
        <v>161</v>
      </c>
      <c r="B22" s="370" t="s">
        <v>106</v>
      </c>
      <c r="C22" s="371"/>
      <c r="D22" s="371"/>
      <c r="E22" s="371"/>
      <c r="F22" s="371"/>
      <c r="G22" s="372"/>
      <c r="H22" s="373">
        <v>1</v>
      </c>
      <c r="I22" s="374"/>
      <c r="J22" s="146" t="s">
        <v>36</v>
      </c>
      <c r="L22" s="175"/>
    </row>
    <row r="23" spans="1:12" ht="13.5" customHeight="1" x14ac:dyDescent="0.2">
      <c r="B23" s="144" t="s">
        <v>162</v>
      </c>
      <c r="C23" s="144">
        <v>101003100</v>
      </c>
      <c r="D23" s="366" t="s">
        <v>402</v>
      </c>
      <c r="E23" s="366"/>
      <c r="F23" s="366"/>
      <c r="G23" s="366"/>
      <c r="H23" s="366"/>
      <c r="I23" s="366"/>
      <c r="J23" s="144" t="s">
        <v>220</v>
      </c>
      <c r="L23" s="175"/>
    </row>
    <row r="24" spans="1:12" ht="12.75" customHeight="1" x14ac:dyDescent="0.2">
      <c r="B24" s="367" t="s">
        <v>101</v>
      </c>
      <c r="C24" s="368"/>
      <c r="D24" s="368"/>
      <c r="E24" s="368"/>
      <c r="F24" s="368"/>
      <c r="G24" s="369"/>
      <c r="H24" s="367" t="s">
        <v>172</v>
      </c>
      <c r="I24" s="369"/>
      <c r="J24" s="165" t="s">
        <v>105</v>
      </c>
      <c r="L24" s="175"/>
    </row>
    <row r="25" spans="1:12" x14ac:dyDescent="0.2">
      <c r="A25" s="160" t="s">
        <v>162</v>
      </c>
      <c r="B25" s="370" t="s">
        <v>106</v>
      </c>
      <c r="C25" s="371"/>
      <c r="D25" s="371"/>
      <c r="E25" s="371"/>
      <c r="F25" s="371"/>
      <c r="G25" s="372"/>
      <c r="H25" s="373">
        <v>1</v>
      </c>
      <c r="I25" s="374"/>
      <c r="J25" s="146" t="s">
        <v>36</v>
      </c>
      <c r="L25" s="175"/>
    </row>
    <row r="26" spans="1:12" ht="13.5" customHeight="1" x14ac:dyDescent="0.2">
      <c r="B26" s="144" t="s">
        <v>192</v>
      </c>
      <c r="C26" s="144" t="s">
        <v>171</v>
      </c>
      <c r="D26" s="366" t="s">
        <v>194</v>
      </c>
      <c r="E26" s="366"/>
      <c r="F26" s="366"/>
      <c r="G26" s="366"/>
      <c r="H26" s="366"/>
      <c r="I26" s="366"/>
      <c r="J26" s="144" t="s">
        <v>40</v>
      </c>
      <c r="L26" s="175"/>
    </row>
    <row r="27" spans="1:12" ht="12.75" customHeight="1" x14ac:dyDescent="0.2">
      <c r="B27" s="165" t="s">
        <v>101</v>
      </c>
      <c r="C27" s="375"/>
      <c r="D27" s="376"/>
      <c r="E27" s="377"/>
      <c r="F27" s="165" t="s">
        <v>102</v>
      </c>
      <c r="G27" s="165" t="s">
        <v>103</v>
      </c>
      <c r="H27" s="367" t="s">
        <v>104</v>
      </c>
      <c r="I27" s="369"/>
      <c r="J27" s="165" t="s">
        <v>105</v>
      </c>
      <c r="L27" s="175"/>
    </row>
    <row r="28" spans="1:12" x14ac:dyDescent="0.2">
      <c r="A28" s="160" t="s">
        <v>192</v>
      </c>
      <c r="B28" s="378" t="s">
        <v>106</v>
      </c>
      <c r="C28" s="378"/>
      <c r="D28" s="378"/>
      <c r="E28" s="378"/>
      <c r="F28" s="145">
        <v>2</v>
      </c>
      <c r="G28" s="145">
        <v>3</v>
      </c>
      <c r="H28" s="373">
        <v>6</v>
      </c>
      <c r="I28" s="374"/>
      <c r="J28" s="146" t="s">
        <v>36</v>
      </c>
      <c r="L28" s="175"/>
    </row>
    <row r="29" spans="1:12" ht="13.5" customHeight="1" x14ac:dyDescent="0.2">
      <c r="B29" s="144" t="s">
        <v>193</v>
      </c>
      <c r="C29" s="144">
        <v>101001181</v>
      </c>
      <c r="D29" s="366" t="s">
        <v>403</v>
      </c>
      <c r="E29" s="366"/>
      <c r="F29" s="366"/>
      <c r="G29" s="366"/>
      <c r="H29" s="366"/>
      <c r="I29" s="366"/>
      <c r="J29" s="144" t="s">
        <v>404</v>
      </c>
      <c r="L29" s="175"/>
    </row>
    <row r="30" spans="1:12" ht="12.75" customHeight="1" x14ac:dyDescent="0.2">
      <c r="B30" s="367" t="s">
        <v>101</v>
      </c>
      <c r="C30" s="368"/>
      <c r="D30" s="368"/>
      <c r="E30" s="368"/>
      <c r="F30" s="368"/>
      <c r="G30" s="369"/>
      <c r="H30" s="367" t="s">
        <v>181</v>
      </c>
      <c r="I30" s="369"/>
      <c r="J30" s="165" t="s">
        <v>105</v>
      </c>
      <c r="L30" s="175"/>
    </row>
    <row r="31" spans="1:12" x14ac:dyDescent="0.2">
      <c r="A31" s="160" t="s">
        <v>193</v>
      </c>
      <c r="B31" s="370" t="s">
        <v>106</v>
      </c>
      <c r="C31" s="371"/>
      <c r="D31" s="371"/>
      <c r="E31" s="371"/>
      <c r="F31" s="371"/>
      <c r="G31" s="372"/>
      <c r="H31" s="373">
        <v>2</v>
      </c>
      <c r="I31" s="374"/>
      <c r="J31" s="146" t="s">
        <v>36</v>
      </c>
      <c r="L31" s="175"/>
    </row>
    <row r="32" spans="1:12" x14ac:dyDescent="0.2">
      <c r="B32" s="140" t="s">
        <v>11</v>
      </c>
      <c r="C32" s="141"/>
      <c r="D32" s="142" t="s">
        <v>144</v>
      </c>
      <c r="E32" s="142"/>
      <c r="F32" s="142"/>
      <c r="G32" s="142"/>
      <c r="H32" s="142"/>
      <c r="I32" s="142"/>
      <c r="J32" s="143"/>
      <c r="L32" s="175"/>
    </row>
    <row r="33" spans="1:16" x14ac:dyDescent="0.2">
      <c r="B33" s="147" t="s">
        <v>14</v>
      </c>
      <c r="C33" s="144" t="s">
        <v>167</v>
      </c>
      <c r="D33" s="384" t="s">
        <v>198</v>
      </c>
      <c r="E33" s="385"/>
      <c r="F33" s="385"/>
      <c r="G33" s="385"/>
      <c r="H33" s="385"/>
      <c r="I33" s="386"/>
      <c r="J33" s="144" t="s">
        <v>96</v>
      </c>
      <c r="L33" s="175"/>
    </row>
    <row r="34" spans="1:16" x14ac:dyDescent="0.2">
      <c r="B34" s="209" t="s">
        <v>101</v>
      </c>
      <c r="C34" s="367" t="s">
        <v>145</v>
      </c>
      <c r="D34" s="368"/>
      <c r="E34" s="368"/>
      <c r="F34" s="369"/>
      <c r="G34" s="214" t="s">
        <v>146</v>
      </c>
      <c r="H34" s="210" t="s">
        <v>108</v>
      </c>
      <c r="I34" s="209" t="s">
        <v>106</v>
      </c>
      <c r="J34" s="165" t="s">
        <v>105</v>
      </c>
      <c r="L34" s="175"/>
    </row>
    <row r="35" spans="1:16" x14ac:dyDescent="0.2">
      <c r="B35" s="209"/>
      <c r="C35" s="226"/>
      <c r="D35" s="226"/>
      <c r="E35" s="226"/>
      <c r="F35" s="225"/>
      <c r="G35" s="210" t="s">
        <v>148</v>
      </c>
      <c r="H35" s="210">
        <v>626.80999999999995</v>
      </c>
      <c r="I35" s="345">
        <v>626.80999999999995</v>
      </c>
      <c r="J35" s="379"/>
      <c r="L35" s="175"/>
    </row>
    <row r="36" spans="1:16" x14ac:dyDescent="0.2">
      <c r="B36" s="209"/>
      <c r="C36" s="226"/>
      <c r="D36" s="226"/>
      <c r="E36" s="226"/>
      <c r="F36" s="225"/>
      <c r="G36" s="210" t="s">
        <v>147</v>
      </c>
      <c r="H36" s="210">
        <v>405.91999999999996</v>
      </c>
      <c r="I36" s="345">
        <v>405.91999999999996</v>
      </c>
      <c r="J36" s="380"/>
      <c r="L36" s="175"/>
    </row>
    <row r="37" spans="1:16" x14ac:dyDescent="0.2">
      <c r="B37" s="367"/>
      <c r="C37" s="368"/>
      <c r="D37" s="368"/>
      <c r="E37" s="368"/>
      <c r="F37" s="369"/>
      <c r="G37" s="346"/>
      <c r="H37" s="346"/>
      <c r="I37" s="149">
        <v>1024.73</v>
      </c>
      <c r="J37" s="150"/>
      <c r="L37" s="175"/>
    </row>
    <row r="38" spans="1:16" x14ac:dyDescent="0.2">
      <c r="A38" s="160" t="s">
        <v>14</v>
      </c>
      <c r="B38" s="381" t="s">
        <v>106</v>
      </c>
      <c r="C38" s="382"/>
      <c r="D38" s="382"/>
      <c r="E38" s="382"/>
      <c r="F38" s="382"/>
      <c r="G38" s="382"/>
      <c r="H38" s="382"/>
      <c r="I38" s="151">
        <v>1024.73</v>
      </c>
      <c r="J38" s="152"/>
      <c r="L38" s="175"/>
    </row>
    <row r="39" spans="1:16" ht="27.75" customHeight="1" x14ac:dyDescent="0.2">
      <c r="A39" s="160"/>
      <c r="B39" s="147" t="s">
        <v>149</v>
      </c>
      <c r="C39" s="144">
        <v>100950</v>
      </c>
      <c r="D39" s="384" t="s">
        <v>405</v>
      </c>
      <c r="E39" s="385"/>
      <c r="F39" s="385"/>
      <c r="G39" s="385"/>
      <c r="H39" s="385"/>
      <c r="I39" s="386"/>
      <c r="J39" s="144" t="s">
        <v>406</v>
      </c>
      <c r="L39" s="175"/>
    </row>
    <row r="40" spans="1:16" x14ac:dyDescent="0.2">
      <c r="A40" s="160"/>
      <c r="B40" s="209" t="s">
        <v>101</v>
      </c>
      <c r="C40" s="413" t="s">
        <v>150</v>
      </c>
      <c r="D40" s="368"/>
      <c r="E40" s="368"/>
      <c r="F40" s="369"/>
      <c r="G40" s="370" t="s">
        <v>151</v>
      </c>
      <c r="H40" s="372"/>
      <c r="I40" s="209" t="s">
        <v>152</v>
      </c>
      <c r="J40" s="165" t="s">
        <v>105</v>
      </c>
      <c r="L40" s="175"/>
    </row>
    <row r="41" spans="1:16" x14ac:dyDescent="0.2">
      <c r="A41" s="160"/>
      <c r="B41" s="229"/>
      <c r="C41" s="414">
        <v>16.074196078431374</v>
      </c>
      <c r="D41" s="414"/>
      <c r="E41" s="414"/>
      <c r="F41" s="414"/>
      <c r="G41" s="389">
        <v>120</v>
      </c>
      <c r="H41" s="389"/>
      <c r="I41" s="230">
        <v>1928.9035294117648</v>
      </c>
      <c r="J41" s="146" t="s">
        <v>153</v>
      </c>
      <c r="L41" s="175"/>
    </row>
    <row r="42" spans="1:16" x14ac:dyDescent="0.2">
      <c r="A42" s="160" t="s">
        <v>149</v>
      </c>
      <c r="B42" s="378" t="s">
        <v>106</v>
      </c>
      <c r="C42" s="378"/>
      <c r="D42" s="378"/>
      <c r="E42" s="378"/>
      <c r="F42" s="378"/>
      <c r="G42" s="378"/>
      <c r="H42" s="378"/>
      <c r="I42" s="151">
        <v>1928.9035294117648</v>
      </c>
      <c r="J42" s="146"/>
      <c r="L42" s="175"/>
    </row>
    <row r="43" spans="1:16" x14ac:dyDescent="0.2">
      <c r="B43" s="140" t="s">
        <v>179</v>
      </c>
      <c r="C43" s="141"/>
      <c r="D43" s="142" t="s">
        <v>180</v>
      </c>
      <c r="E43" s="142"/>
      <c r="F43" s="142"/>
      <c r="G43" s="142"/>
      <c r="H43" s="142"/>
      <c r="I43" s="142"/>
      <c r="J43" s="143"/>
      <c r="L43" s="175"/>
    </row>
    <row r="44" spans="1:16" x14ac:dyDescent="0.2">
      <c r="B44" s="147" t="s">
        <v>16</v>
      </c>
      <c r="C44" s="147">
        <v>90777</v>
      </c>
      <c r="D44" s="387" t="s">
        <v>407</v>
      </c>
      <c r="E44" s="388"/>
      <c r="F44" s="385"/>
      <c r="G44" s="385"/>
      <c r="H44" s="385"/>
      <c r="I44" s="386"/>
      <c r="J44" s="144" t="s">
        <v>210</v>
      </c>
      <c r="L44" s="175"/>
    </row>
    <row r="45" spans="1:16" x14ac:dyDescent="0.2">
      <c r="B45" s="390" t="s">
        <v>101</v>
      </c>
      <c r="C45" s="390"/>
      <c r="D45" s="390"/>
      <c r="E45" s="165" t="s">
        <v>181</v>
      </c>
      <c r="F45" s="165" t="s">
        <v>183</v>
      </c>
      <c r="G45" s="165" t="s">
        <v>182</v>
      </c>
      <c r="H45" s="165" t="s">
        <v>184</v>
      </c>
      <c r="I45" s="166"/>
      <c r="J45" s="165" t="s">
        <v>105</v>
      </c>
      <c r="L45" s="175"/>
    </row>
    <row r="46" spans="1:16" ht="25.5" x14ac:dyDescent="0.2">
      <c r="B46" s="153"/>
      <c r="C46" s="123"/>
      <c r="D46" s="123"/>
      <c r="E46" s="145">
        <v>2</v>
      </c>
      <c r="F46" s="145">
        <v>4</v>
      </c>
      <c r="G46" s="145">
        <v>5</v>
      </c>
      <c r="H46" s="145">
        <v>1</v>
      </c>
      <c r="I46" s="154">
        <v>40</v>
      </c>
      <c r="J46" s="227" t="s">
        <v>109</v>
      </c>
      <c r="L46" s="175"/>
      <c r="P46" s="223"/>
    </row>
    <row r="47" spans="1:16" x14ac:dyDescent="0.2">
      <c r="A47" s="160" t="s">
        <v>16</v>
      </c>
      <c r="B47" s="381" t="s">
        <v>106</v>
      </c>
      <c r="C47" s="382"/>
      <c r="D47" s="382"/>
      <c r="E47" s="382"/>
      <c r="F47" s="382"/>
      <c r="G47" s="382"/>
      <c r="H47" s="383"/>
      <c r="I47" s="155">
        <v>40</v>
      </c>
      <c r="J47" s="156"/>
      <c r="L47" s="175"/>
    </row>
    <row r="48" spans="1:16" x14ac:dyDescent="0.2">
      <c r="B48" s="147" t="s">
        <v>196</v>
      </c>
      <c r="C48" s="147">
        <v>90780</v>
      </c>
      <c r="D48" s="387" t="s">
        <v>408</v>
      </c>
      <c r="E48" s="388"/>
      <c r="F48" s="385"/>
      <c r="G48" s="385"/>
      <c r="H48" s="385"/>
      <c r="I48" s="386"/>
      <c r="J48" s="144" t="s">
        <v>210</v>
      </c>
      <c r="L48" s="175"/>
    </row>
    <row r="49" spans="1:16" x14ac:dyDescent="0.2">
      <c r="B49" s="390" t="s">
        <v>101</v>
      </c>
      <c r="C49" s="390"/>
      <c r="D49" s="390"/>
      <c r="E49" s="165" t="s">
        <v>181</v>
      </c>
      <c r="F49" s="165" t="s">
        <v>183</v>
      </c>
      <c r="G49" s="165" t="s">
        <v>182</v>
      </c>
      <c r="H49" s="165" t="s">
        <v>184</v>
      </c>
      <c r="I49" s="166"/>
      <c r="J49" s="165" t="s">
        <v>105</v>
      </c>
      <c r="L49" s="175"/>
    </row>
    <row r="50" spans="1:16" ht="25.5" x14ac:dyDescent="0.2">
      <c r="B50" s="153"/>
      <c r="C50" s="123"/>
      <c r="D50" s="123"/>
      <c r="E50" s="145">
        <v>2</v>
      </c>
      <c r="F50" s="145">
        <v>4</v>
      </c>
      <c r="G50" s="145">
        <v>5</v>
      </c>
      <c r="H50" s="145">
        <v>1</v>
      </c>
      <c r="I50" s="154">
        <v>40</v>
      </c>
      <c r="J50" s="227" t="s">
        <v>109</v>
      </c>
      <c r="L50" s="175"/>
      <c r="P50" s="223"/>
    </row>
    <row r="51" spans="1:16" x14ac:dyDescent="0.2">
      <c r="A51" s="160" t="s">
        <v>196</v>
      </c>
      <c r="B51" s="381" t="s">
        <v>106</v>
      </c>
      <c r="C51" s="382"/>
      <c r="D51" s="382"/>
      <c r="E51" s="382"/>
      <c r="F51" s="382"/>
      <c r="G51" s="382"/>
      <c r="H51" s="383"/>
      <c r="I51" s="155">
        <v>40</v>
      </c>
      <c r="J51" s="156"/>
      <c r="L51" s="175"/>
    </row>
    <row r="52" spans="1:16" x14ac:dyDescent="0.2">
      <c r="B52" s="147" t="s">
        <v>197</v>
      </c>
      <c r="C52" s="147">
        <v>90781</v>
      </c>
      <c r="D52" s="387" t="s">
        <v>409</v>
      </c>
      <c r="E52" s="388"/>
      <c r="F52" s="385"/>
      <c r="G52" s="385"/>
      <c r="H52" s="385"/>
      <c r="I52" s="386"/>
      <c r="J52" s="144" t="s">
        <v>210</v>
      </c>
      <c r="L52" s="175"/>
    </row>
    <row r="53" spans="1:16" x14ac:dyDescent="0.2">
      <c r="B53" s="390" t="s">
        <v>101</v>
      </c>
      <c r="C53" s="390"/>
      <c r="D53" s="390"/>
      <c r="E53" s="165" t="s">
        <v>181</v>
      </c>
      <c r="F53" s="165" t="s">
        <v>183</v>
      </c>
      <c r="G53" s="165" t="s">
        <v>182</v>
      </c>
      <c r="H53" s="165" t="s">
        <v>184</v>
      </c>
      <c r="I53" s="166"/>
      <c r="J53" s="165" t="s">
        <v>105</v>
      </c>
      <c r="L53" s="175"/>
    </row>
    <row r="54" spans="1:16" ht="25.5" x14ac:dyDescent="0.2">
      <c r="B54" s="153"/>
      <c r="C54" s="123"/>
      <c r="D54" s="123"/>
      <c r="E54" s="145">
        <v>1</v>
      </c>
      <c r="F54" s="145">
        <v>4</v>
      </c>
      <c r="G54" s="145">
        <v>5</v>
      </c>
      <c r="H54" s="145">
        <v>1</v>
      </c>
      <c r="I54" s="154">
        <v>20</v>
      </c>
      <c r="J54" s="227" t="s">
        <v>109</v>
      </c>
      <c r="L54" s="175"/>
      <c r="P54" s="223"/>
    </row>
    <row r="55" spans="1:16" x14ac:dyDescent="0.2">
      <c r="A55" s="160" t="s">
        <v>197</v>
      </c>
      <c r="B55" s="381" t="s">
        <v>106</v>
      </c>
      <c r="C55" s="382"/>
      <c r="D55" s="382"/>
      <c r="E55" s="382"/>
      <c r="F55" s="382"/>
      <c r="G55" s="382"/>
      <c r="H55" s="383"/>
      <c r="I55" s="155">
        <v>20</v>
      </c>
      <c r="J55" s="156"/>
      <c r="L55" s="175"/>
    </row>
  </sheetData>
  <mergeCells count="57">
    <mergeCell ref="B53:D53"/>
    <mergeCell ref="B55:H55"/>
    <mergeCell ref="B47:H47"/>
    <mergeCell ref="D48:I48"/>
    <mergeCell ref="B49:D49"/>
    <mergeCell ref="B51:H51"/>
    <mergeCell ref="D52:I52"/>
    <mergeCell ref="D44:I44"/>
    <mergeCell ref="B45:D45"/>
    <mergeCell ref="B21:G21"/>
    <mergeCell ref="H18:I18"/>
    <mergeCell ref="H19:I19"/>
    <mergeCell ref="B24:G24"/>
    <mergeCell ref="B25:G25"/>
    <mergeCell ref="D23:I23"/>
    <mergeCell ref="H24:I24"/>
    <mergeCell ref="H25:I25"/>
    <mergeCell ref="D20:I20"/>
    <mergeCell ref="B42:H42"/>
    <mergeCell ref="D39:I39"/>
    <mergeCell ref="C40:F40"/>
    <mergeCell ref="C41:F41"/>
    <mergeCell ref="C8:H8"/>
    <mergeCell ref="B19:E19"/>
    <mergeCell ref="H22:I22"/>
    <mergeCell ref="C9:H9"/>
    <mergeCell ref="I9:J10"/>
    <mergeCell ref="C10:H10"/>
    <mergeCell ref="D15:I15"/>
    <mergeCell ref="D17:I17"/>
    <mergeCell ref="C18:E18"/>
    <mergeCell ref="D3:J3"/>
    <mergeCell ref="D4:J4"/>
    <mergeCell ref="D5:J5"/>
    <mergeCell ref="B6:J6"/>
    <mergeCell ref="C7:H7"/>
    <mergeCell ref="H21:I21"/>
    <mergeCell ref="B13:J13"/>
    <mergeCell ref="B14:J14"/>
    <mergeCell ref="B22:G22"/>
    <mergeCell ref="J35:J36"/>
    <mergeCell ref="C34:F34"/>
    <mergeCell ref="D33:I33"/>
    <mergeCell ref="B38:H38"/>
    <mergeCell ref="B37:F37"/>
    <mergeCell ref="G40:H40"/>
    <mergeCell ref="G41:H41"/>
    <mergeCell ref="D26:I26"/>
    <mergeCell ref="H27:I27"/>
    <mergeCell ref="H28:I28"/>
    <mergeCell ref="C27:E27"/>
    <mergeCell ref="B28:E28"/>
    <mergeCell ref="D29:I29"/>
    <mergeCell ref="B30:G30"/>
    <mergeCell ref="H30:I30"/>
    <mergeCell ref="B31:G31"/>
    <mergeCell ref="H31:I31"/>
  </mergeCells>
  <phoneticPr fontId="2" type="noConversion"/>
  <conditionalFormatting sqref="F11:H12">
    <cfRule type="cellIs" dxfId="3" priority="23" operator="equal">
      <formula>0</formula>
    </cfRule>
  </conditionalFormatting>
  <printOptions horizontalCentered="1"/>
  <pageMargins left="0.23622047244094491" right="0.23622047244094491" top="0.39370078740157483" bottom="0.39370078740157483" header="0" footer="0.19685039370078741"/>
  <pageSetup paperSize="9" scale="59" fitToHeight="0" orientation="portrait" r:id="rId1"/>
  <headerFooter>
    <oddFooter>Página &amp;P de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4" tint="0.79998168889431442"/>
    <pageSetUpPr fitToPage="1"/>
  </sheetPr>
  <dimension ref="A1:H123"/>
  <sheetViews>
    <sheetView view="pageBreakPreview" topLeftCell="A109" zoomScaleNormal="100" zoomScaleSheetLayoutView="100" workbookViewId="0">
      <selection activeCell="A109" sqref="A1:XFD1048576"/>
    </sheetView>
  </sheetViews>
  <sheetFormatPr defaultColWidth="8.85546875" defaultRowHeight="15" x14ac:dyDescent="0.25"/>
  <cols>
    <col min="1" max="1" width="11.42578125" customWidth="1"/>
    <col min="2" max="2" width="13.28515625" customWidth="1"/>
    <col min="3" max="3" width="19.42578125" customWidth="1"/>
    <col min="4" max="4" width="67.5703125" customWidth="1"/>
    <col min="5" max="5" width="9.140625" customWidth="1"/>
    <col min="6" max="6" width="12.42578125" customWidth="1"/>
    <col min="7" max="8" width="13.28515625" customWidth="1"/>
    <col min="9" max="12" width="13.85546875" customWidth="1"/>
  </cols>
  <sheetData>
    <row r="1" spans="1:8" x14ac:dyDescent="0.25">
      <c r="A1" s="24"/>
      <c r="B1" s="33"/>
      <c r="C1" s="40"/>
      <c r="D1" s="425" t="s">
        <v>1</v>
      </c>
      <c r="E1" s="426"/>
      <c r="F1" s="426"/>
      <c r="G1" s="426"/>
      <c r="H1" s="427"/>
    </row>
    <row r="2" spans="1:8" ht="15.75" x14ac:dyDescent="0.25">
      <c r="A2" s="25"/>
      <c r="B2" s="2"/>
      <c r="C2" s="41"/>
      <c r="D2" s="428" t="s">
        <v>122</v>
      </c>
      <c r="E2" s="429"/>
      <c r="F2" s="429"/>
      <c r="G2" s="429"/>
      <c r="H2" s="430"/>
    </row>
    <row r="3" spans="1:8" x14ac:dyDescent="0.25">
      <c r="A3" s="26"/>
      <c r="B3" s="27"/>
      <c r="C3" s="23"/>
      <c r="D3" s="425" t="s">
        <v>31</v>
      </c>
      <c r="E3" s="426"/>
      <c r="F3" s="426"/>
      <c r="G3" s="426"/>
      <c r="H3" s="427"/>
    </row>
    <row r="4" spans="1:8" ht="20.25" x14ac:dyDescent="0.25">
      <c r="A4" s="431" t="s">
        <v>33</v>
      </c>
      <c r="B4" s="431"/>
      <c r="C4" s="431"/>
      <c r="D4" s="431"/>
      <c r="E4" s="431"/>
      <c r="F4" s="431"/>
      <c r="G4" s="431"/>
      <c r="H4" s="431"/>
    </row>
    <row r="5" spans="1:8" x14ac:dyDescent="0.25">
      <c r="A5" s="233" t="s">
        <v>99</v>
      </c>
      <c r="B5" s="238" t="s">
        <v>155</v>
      </c>
      <c r="C5" s="239"/>
      <c r="D5" s="235"/>
      <c r="E5" s="235"/>
      <c r="F5" s="236" t="s">
        <v>42</v>
      </c>
      <c r="G5" s="237"/>
      <c r="H5" s="31"/>
    </row>
    <row r="6" spans="1:8" x14ac:dyDescent="0.25">
      <c r="A6" s="172" t="s">
        <v>2</v>
      </c>
      <c r="B6" s="234" t="s">
        <v>133</v>
      </c>
      <c r="C6" s="239"/>
      <c r="D6" s="52"/>
      <c r="E6" s="52"/>
      <c r="F6" s="119"/>
      <c r="G6" s="42"/>
      <c r="H6" s="31"/>
    </row>
    <row r="7" spans="1:8" x14ac:dyDescent="0.25">
      <c r="A7" s="172" t="s">
        <v>3</v>
      </c>
      <c r="B7" s="170" t="s">
        <v>154</v>
      </c>
      <c r="C7" s="239"/>
      <c r="D7" s="52"/>
      <c r="E7" s="52"/>
      <c r="F7" s="432" t="s">
        <v>191</v>
      </c>
      <c r="G7" s="433"/>
      <c r="H7" s="434"/>
    </row>
    <row r="8" spans="1:8" x14ac:dyDescent="0.25">
      <c r="A8" s="173" t="s">
        <v>53</v>
      </c>
      <c r="B8" s="171" t="s">
        <v>202</v>
      </c>
      <c r="D8" s="28"/>
      <c r="E8" s="28"/>
      <c r="F8" s="435"/>
      <c r="G8" s="436"/>
      <c r="H8" s="437"/>
    </row>
    <row r="9" spans="1:8" x14ac:dyDescent="0.25">
      <c r="A9" s="191"/>
      <c r="B9" s="194"/>
      <c r="C9" s="194"/>
      <c r="D9" s="182"/>
      <c r="E9" s="192"/>
      <c r="F9" s="192"/>
      <c r="G9" s="186"/>
      <c r="H9" s="187"/>
    </row>
    <row r="10" spans="1:8" ht="15" customHeight="1" x14ac:dyDescent="0.25">
      <c r="A10" s="240" t="s">
        <v>167</v>
      </c>
      <c r="B10" s="438" t="s">
        <v>168</v>
      </c>
      <c r="C10" s="438" t="s">
        <v>34</v>
      </c>
      <c r="D10" s="440" t="s">
        <v>198</v>
      </c>
      <c r="E10" s="241" t="s">
        <v>169</v>
      </c>
      <c r="F10" s="240" t="s">
        <v>96</v>
      </c>
      <c r="G10" s="242" t="s">
        <v>170</v>
      </c>
      <c r="H10" s="243">
        <v>86.139999999999986</v>
      </c>
    </row>
    <row r="11" spans="1:8" x14ac:dyDescent="0.25">
      <c r="A11" s="438" t="s">
        <v>5</v>
      </c>
      <c r="B11" s="438"/>
      <c r="C11" s="438"/>
      <c r="D11" s="440"/>
      <c r="E11" s="441" t="s">
        <v>35</v>
      </c>
      <c r="F11" s="441" t="s">
        <v>36</v>
      </c>
      <c r="G11" s="439" t="s">
        <v>165</v>
      </c>
      <c r="H11" s="439"/>
    </row>
    <row r="12" spans="1:8" ht="25.5" x14ac:dyDescent="0.25">
      <c r="A12" s="438"/>
      <c r="B12" s="438"/>
      <c r="C12" s="438"/>
      <c r="D12" s="440"/>
      <c r="E12" s="441"/>
      <c r="F12" s="441"/>
      <c r="G12" s="244" t="s">
        <v>37</v>
      </c>
      <c r="H12" s="244" t="s">
        <v>38</v>
      </c>
    </row>
    <row r="13" spans="1:8" x14ac:dyDescent="0.25">
      <c r="A13" s="177">
        <v>1</v>
      </c>
      <c r="B13" s="177" t="s">
        <v>47</v>
      </c>
      <c r="C13" s="177">
        <v>36799</v>
      </c>
      <c r="D13" s="228" t="s">
        <v>203</v>
      </c>
      <c r="E13" s="211" t="s">
        <v>204</v>
      </c>
      <c r="F13" s="222">
        <v>0.4</v>
      </c>
      <c r="G13" s="213" t="s">
        <v>205</v>
      </c>
      <c r="H13" s="195">
        <v>24.45</v>
      </c>
    </row>
    <row r="14" spans="1:8" ht="25.5" x14ac:dyDescent="0.25">
      <c r="A14" s="177">
        <v>2</v>
      </c>
      <c r="B14" s="177" t="s">
        <v>47</v>
      </c>
      <c r="C14" s="177">
        <v>43130</v>
      </c>
      <c r="D14" s="228" t="s">
        <v>206</v>
      </c>
      <c r="E14" s="211" t="s">
        <v>207</v>
      </c>
      <c r="F14" s="222">
        <v>0.38400000000000001</v>
      </c>
      <c r="G14" s="213" t="s">
        <v>208</v>
      </c>
      <c r="H14" s="195">
        <v>7.68</v>
      </c>
    </row>
    <row r="15" spans="1:8" x14ac:dyDescent="0.25">
      <c r="A15" s="177">
        <v>3</v>
      </c>
      <c r="B15" s="177" t="s">
        <v>47</v>
      </c>
      <c r="C15" s="177">
        <v>88309</v>
      </c>
      <c r="D15" s="228" t="s">
        <v>209</v>
      </c>
      <c r="E15" s="211" t="s">
        <v>210</v>
      </c>
      <c r="F15" s="222">
        <v>1.1229</v>
      </c>
      <c r="G15" s="213" t="s">
        <v>211</v>
      </c>
      <c r="H15" s="195">
        <v>27.99</v>
      </c>
    </row>
    <row r="16" spans="1:8" x14ac:dyDescent="0.25">
      <c r="A16" s="177">
        <v>4</v>
      </c>
      <c r="B16" s="177" t="s">
        <v>47</v>
      </c>
      <c r="C16" s="177">
        <v>88316</v>
      </c>
      <c r="D16" s="228" t="s">
        <v>212</v>
      </c>
      <c r="E16" s="211" t="s">
        <v>210</v>
      </c>
      <c r="F16" s="222">
        <v>1.1229</v>
      </c>
      <c r="G16" s="213" t="s">
        <v>213</v>
      </c>
      <c r="H16" s="195">
        <v>22.6</v>
      </c>
    </row>
    <row r="17" spans="1:8" ht="21.75" customHeight="1" x14ac:dyDescent="0.25">
      <c r="A17" s="177">
        <v>5</v>
      </c>
      <c r="B17" s="177" t="s">
        <v>47</v>
      </c>
      <c r="C17" s="177">
        <v>93358</v>
      </c>
      <c r="D17" s="228" t="s">
        <v>214</v>
      </c>
      <c r="E17" s="211" t="s">
        <v>215</v>
      </c>
      <c r="F17" s="222">
        <v>2.9552941176470594E-2</v>
      </c>
      <c r="G17" s="213" t="s">
        <v>216</v>
      </c>
      <c r="H17" s="195">
        <v>2.35</v>
      </c>
    </row>
    <row r="18" spans="1:8" ht="25.5" x14ac:dyDescent="0.25">
      <c r="A18" s="177">
        <v>5</v>
      </c>
      <c r="B18" s="177" t="s">
        <v>47</v>
      </c>
      <c r="C18" s="177">
        <v>94974</v>
      </c>
      <c r="D18" s="228" t="s">
        <v>217</v>
      </c>
      <c r="E18" s="211" t="s">
        <v>215</v>
      </c>
      <c r="F18" s="222">
        <v>2.4627450980392158E-3</v>
      </c>
      <c r="G18" s="213" t="s">
        <v>218</v>
      </c>
      <c r="H18" s="195">
        <v>1.07</v>
      </c>
    </row>
    <row r="20" spans="1:8" x14ac:dyDescent="0.25">
      <c r="A20" s="240" t="s">
        <v>171</v>
      </c>
      <c r="B20" s="419" t="s">
        <v>168</v>
      </c>
      <c r="C20" s="419" t="s">
        <v>34</v>
      </c>
      <c r="D20" s="422" t="s">
        <v>194</v>
      </c>
      <c r="E20" s="419" t="s">
        <v>169</v>
      </c>
      <c r="F20" s="240" t="s">
        <v>40</v>
      </c>
      <c r="G20" s="242" t="s">
        <v>195</v>
      </c>
      <c r="H20" s="243">
        <v>950.02000000000032</v>
      </c>
    </row>
    <row r="21" spans="1:8" x14ac:dyDescent="0.25">
      <c r="A21" s="419" t="s">
        <v>5</v>
      </c>
      <c r="B21" s="420"/>
      <c r="C21" s="420"/>
      <c r="D21" s="423"/>
      <c r="E21" s="420"/>
      <c r="F21" s="415" t="s">
        <v>36</v>
      </c>
      <c r="G21" s="417" t="s">
        <v>165</v>
      </c>
      <c r="H21" s="418"/>
    </row>
    <row r="22" spans="1:8" ht="25.5" x14ac:dyDescent="0.25">
      <c r="A22" s="421"/>
      <c r="B22" s="421"/>
      <c r="C22" s="421"/>
      <c r="D22" s="424"/>
      <c r="E22" s="421"/>
      <c r="F22" s="416"/>
      <c r="G22" s="244" t="s">
        <v>37</v>
      </c>
      <c r="H22" s="244" t="s">
        <v>38</v>
      </c>
    </row>
    <row r="23" spans="1:8" ht="25.5" x14ac:dyDescent="0.25">
      <c r="A23" s="347">
        <v>1</v>
      </c>
      <c r="B23" s="347" t="s">
        <v>47</v>
      </c>
      <c r="C23" s="347">
        <v>86888</v>
      </c>
      <c r="D23" s="228" t="s">
        <v>219</v>
      </c>
      <c r="E23" s="244" t="s">
        <v>220</v>
      </c>
      <c r="F23" s="348">
        <v>5.2200000000000003E-2</v>
      </c>
      <c r="G23" s="213" t="s">
        <v>221</v>
      </c>
      <c r="H23" s="349">
        <v>24.49</v>
      </c>
    </row>
    <row r="24" spans="1:8" ht="51" x14ac:dyDescent="0.25">
      <c r="A24" s="347">
        <v>2</v>
      </c>
      <c r="B24" s="347" t="s">
        <v>47</v>
      </c>
      <c r="C24" s="347">
        <v>86943</v>
      </c>
      <c r="D24" s="228" t="s">
        <v>222</v>
      </c>
      <c r="E24" s="244" t="s">
        <v>220</v>
      </c>
      <c r="F24" s="348">
        <v>5.2200000000000003E-2</v>
      </c>
      <c r="G24" s="213" t="s">
        <v>223</v>
      </c>
      <c r="H24" s="349">
        <v>13.68</v>
      </c>
    </row>
    <row r="25" spans="1:8" ht="38.25" x14ac:dyDescent="0.25">
      <c r="A25" s="347">
        <v>3</v>
      </c>
      <c r="B25" s="347" t="s">
        <v>47</v>
      </c>
      <c r="C25" s="347">
        <v>87548</v>
      </c>
      <c r="D25" s="228" t="s">
        <v>224</v>
      </c>
      <c r="E25" s="244" t="s">
        <v>40</v>
      </c>
      <c r="F25" s="348">
        <v>0.18940000000000001</v>
      </c>
      <c r="G25" s="213" t="s">
        <v>225</v>
      </c>
      <c r="H25" s="349">
        <v>5.05</v>
      </c>
    </row>
    <row r="26" spans="1:8" ht="38.25" x14ac:dyDescent="0.25">
      <c r="A26" s="347">
        <v>4</v>
      </c>
      <c r="B26" s="347" t="s">
        <v>47</v>
      </c>
      <c r="C26" s="347">
        <v>87777</v>
      </c>
      <c r="D26" s="228" t="s">
        <v>226</v>
      </c>
      <c r="E26" s="244" t="s">
        <v>40</v>
      </c>
      <c r="F26" s="348">
        <v>0.1681</v>
      </c>
      <c r="G26" s="213" t="s">
        <v>227</v>
      </c>
      <c r="H26" s="349">
        <v>9.19</v>
      </c>
    </row>
    <row r="27" spans="1:8" ht="38.25" x14ac:dyDescent="0.25">
      <c r="A27" s="347">
        <v>5</v>
      </c>
      <c r="B27" s="347" t="s">
        <v>47</v>
      </c>
      <c r="C27" s="347">
        <v>87885</v>
      </c>
      <c r="D27" s="228" t="s">
        <v>228</v>
      </c>
      <c r="E27" s="244" t="s">
        <v>40</v>
      </c>
      <c r="F27" s="348">
        <v>0.76790000000000003</v>
      </c>
      <c r="G27" s="213" t="s">
        <v>229</v>
      </c>
      <c r="H27" s="349">
        <v>7.46</v>
      </c>
    </row>
    <row r="28" spans="1:8" ht="51" x14ac:dyDescent="0.25">
      <c r="A28" s="347">
        <v>6</v>
      </c>
      <c r="B28" s="347" t="s">
        <v>47</v>
      </c>
      <c r="C28" s="347">
        <v>87903</v>
      </c>
      <c r="D28" s="228" t="s">
        <v>230</v>
      </c>
      <c r="E28" s="244" t="s">
        <v>40</v>
      </c>
      <c r="F28" s="348">
        <v>0.1681</v>
      </c>
      <c r="G28" s="213" t="s">
        <v>231</v>
      </c>
      <c r="H28" s="349">
        <v>1.99</v>
      </c>
    </row>
    <row r="29" spans="1:8" ht="25.5" x14ac:dyDescent="0.25">
      <c r="A29" s="347">
        <v>7</v>
      </c>
      <c r="B29" s="347" t="s">
        <v>47</v>
      </c>
      <c r="C29" s="347">
        <v>88489</v>
      </c>
      <c r="D29" s="228" t="s">
        <v>232</v>
      </c>
      <c r="E29" s="244" t="s">
        <v>40</v>
      </c>
      <c r="F29" s="348">
        <v>2.4441999999999999</v>
      </c>
      <c r="G29" s="213" t="s">
        <v>233</v>
      </c>
      <c r="H29" s="349">
        <v>28.71</v>
      </c>
    </row>
    <row r="30" spans="1:8" ht="38.25" x14ac:dyDescent="0.25">
      <c r="A30" s="347">
        <v>8</v>
      </c>
      <c r="B30" s="347" t="s">
        <v>47</v>
      </c>
      <c r="C30" s="347">
        <v>89709</v>
      </c>
      <c r="D30" s="228" t="s">
        <v>234</v>
      </c>
      <c r="E30" s="244" t="s">
        <v>220</v>
      </c>
      <c r="F30" s="348">
        <v>6.9599999999999995E-2</v>
      </c>
      <c r="G30" s="213" t="s">
        <v>235</v>
      </c>
      <c r="H30" s="349">
        <v>1.39</v>
      </c>
    </row>
    <row r="31" spans="1:8" ht="38.25" x14ac:dyDescent="0.25">
      <c r="A31" s="347">
        <v>9</v>
      </c>
      <c r="B31" s="347" t="s">
        <v>47</v>
      </c>
      <c r="C31" s="347">
        <v>89711</v>
      </c>
      <c r="D31" s="228" t="s">
        <v>236</v>
      </c>
      <c r="E31" s="244" t="s">
        <v>96</v>
      </c>
      <c r="F31" s="348">
        <v>0.16309999999999999</v>
      </c>
      <c r="G31" s="213" t="s">
        <v>237</v>
      </c>
      <c r="H31" s="349">
        <v>3.24</v>
      </c>
    </row>
    <row r="32" spans="1:8" ht="38.25" x14ac:dyDescent="0.25">
      <c r="A32" s="347">
        <v>10</v>
      </c>
      <c r="B32" s="347" t="s">
        <v>47</v>
      </c>
      <c r="C32" s="347">
        <v>89712</v>
      </c>
      <c r="D32" s="228" t="s">
        <v>238</v>
      </c>
      <c r="E32" s="244" t="s">
        <v>96</v>
      </c>
      <c r="F32" s="348">
        <v>0.2235</v>
      </c>
      <c r="G32" s="213" t="s">
        <v>239</v>
      </c>
      <c r="H32" s="349">
        <v>5.69</v>
      </c>
    </row>
    <row r="33" spans="1:8" ht="38.25" x14ac:dyDescent="0.25">
      <c r="A33" s="347">
        <v>11</v>
      </c>
      <c r="B33" s="347" t="s">
        <v>47</v>
      </c>
      <c r="C33" s="347">
        <v>89714</v>
      </c>
      <c r="D33" s="228" t="s">
        <v>240</v>
      </c>
      <c r="E33" s="244" t="s">
        <v>96</v>
      </c>
      <c r="F33" s="348">
        <v>4.7E-2</v>
      </c>
      <c r="G33" s="213" t="s">
        <v>241</v>
      </c>
      <c r="H33" s="349">
        <v>1.66</v>
      </c>
    </row>
    <row r="34" spans="1:8" ht="38.25" x14ac:dyDescent="0.25">
      <c r="A34" s="347">
        <v>12</v>
      </c>
      <c r="B34" s="347" t="s">
        <v>47</v>
      </c>
      <c r="C34" s="347">
        <v>89724</v>
      </c>
      <c r="D34" s="228" t="s">
        <v>242</v>
      </c>
      <c r="E34" s="244" t="s">
        <v>220</v>
      </c>
      <c r="F34" s="348">
        <v>0.17399999999999999</v>
      </c>
      <c r="G34" s="213" t="s">
        <v>243</v>
      </c>
      <c r="H34" s="349">
        <v>1.7</v>
      </c>
    </row>
    <row r="35" spans="1:8" ht="38.25" x14ac:dyDescent="0.25">
      <c r="A35" s="347">
        <v>13</v>
      </c>
      <c r="B35" s="347" t="s">
        <v>47</v>
      </c>
      <c r="C35" s="347">
        <v>89731</v>
      </c>
      <c r="D35" s="228" t="s">
        <v>244</v>
      </c>
      <c r="E35" s="244" t="s">
        <v>220</v>
      </c>
      <c r="F35" s="348">
        <v>1.7399999999999999E-2</v>
      </c>
      <c r="G35" s="213" t="s">
        <v>245</v>
      </c>
      <c r="H35" s="349">
        <v>0.24</v>
      </c>
    </row>
    <row r="36" spans="1:8" ht="38.25" x14ac:dyDescent="0.25">
      <c r="A36" s="347">
        <v>14</v>
      </c>
      <c r="B36" s="347" t="s">
        <v>47</v>
      </c>
      <c r="C36" s="347">
        <v>89748</v>
      </c>
      <c r="D36" s="228" t="s">
        <v>246</v>
      </c>
      <c r="E36" s="244" t="s">
        <v>220</v>
      </c>
      <c r="F36" s="348">
        <v>5.2200000000000003E-2</v>
      </c>
      <c r="G36" s="213" t="s">
        <v>247</v>
      </c>
      <c r="H36" s="349">
        <v>2.16</v>
      </c>
    </row>
    <row r="37" spans="1:8" ht="38.25" x14ac:dyDescent="0.25">
      <c r="A37" s="347">
        <v>15</v>
      </c>
      <c r="B37" s="347" t="s">
        <v>47</v>
      </c>
      <c r="C37" s="347">
        <v>89784</v>
      </c>
      <c r="D37" s="228" t="s">
        <v>248</v>
      </c>
      <c r="E37" s="244" t="s">
        <v>220</v>
      </c>
      <c r="F37" s="348">
        <v>1.7399999999999999E-2</v>
      </c>
      <c r="G37" s="213" t="s">
        <v>249</v>
      </c>
      <c r="H37" s="349">
        <v>0.4</v>
      </c>
    </row>
    <row r="38" spans="1:8" ht="38.25" x14ac:dyDescent="0.25">
      <c r="A38" s="347">
        <v>16</v>
      </c>
      <c r="B38" s="347" t="s">
        <v>47</v>
      </c>
      <c r="C38" s="347">
        <v>90443</v>
      </c>
      <c r="D38" s="228" t="s">
        <v>250</v>
      </c>
      <c r="E38" s="244" t="s">
        <v>96</v>
      </c>
      <c r="F38" s="348">
        <v>7.22E-2</v>
      </c>
      <c r="G38" s="213" t="s">
        <v>251</v>
      </c>
      <c r="H38" s="349">
        <v>0.5</v>
      </c>
    </row>
    <row r="39" spans="1:8" ht="38.25" x14ac:dyDescent="0.25">
      <c r="A39" s="347">
        <v>17</v>
      </c>
      <c r="B39" s="347" t="s">
        <v>47</v>
      </c>
      <c r="C39" s="347">
        <v>90466</v>
      </c>
      <c r="D39" s="228" t="s">
        <v>252</v>
      </c>
      <c r="E39" s="244" t="s">
        <v>96</v>
      </c>
      <c r="F39" s="348">
        <v>7.22E-2</v>
      </c>
      <c r="G39" s="213" t="s">
        <v>253</v>
      </c>
      <c r="H39" s="349">
        <v>0.99</v>
      </c>
    </row>
    <row r="40" spans="1:8" ht="38.25" x14ac:dyDescent="0.25">
      <c r="A40" s="347">
        <v>18</v>
      </c>
      <c r="B40" s="347" t="s">
        <v>47</v>
      </c>
      <c r="C40" s="347">
        <v>90822</v>
      </c>
      <c r="D40" s="228" t="s">
        <v>254</v>
      </c>
      <c r="E40" s="244" t="s">
        <v>220</v>
      </c>
      <c r="F40" s="348">
        <v>3.4799999999999998E-2</v>
      </c>
      <c r="G40" s="213" t="s">
        <v>255</v>
      </c>
      <c r="H40" s="349">
        <v>13.95</v>
      </c>
    </row>
    <row r="41" spans="1:8" ht="51" x14ac:dyDescent="0.25">
      <c r="A41" s="347">
        <v>19</v>
      </c>
      <c r="B41" s="347" t="s">
        <v>47</v>
      </c>
      <c r="C41" s="347">
        <v>91170</v>
      </c>
      <c r="D41" s="228" t="s">
        <v>256</v>
      </c>
      <c r="E41" s="244" t="s">
        <v>96</v>
      </c>
      <c r="F41" s="348">
        <v>0.4612</v>
      </c>
      <c r="G41" s="213" t="s">
        <v>257</v>
      </c>
      <c r="H41" s="349">
        <v>5.23</v>
      </c>
    </row>
    <row r="42" spans="1:8" ht="51" x14ac:dyDescent="0.25">
      <c r="A42" s="347">
        <v>20</v>
      </c>
      <c r="B42" s="347" t="s">
        <v>47</v>
      </c>
      <c r="C42" s="347">
        <v>91173</v>
      </c>
      <c r="D42" s="228" t="s">
        <v>258</v>
      </c>
      <c r="E42" s="244" t="s">
        <v>96</v>
      </c>
      <c r="F42" s="348">
        <v>0.1827</v>
      </c>
      <c r="G42" s="213" t="s">
        <v>259</v>
      </c>
      <c r="H42" s="349">
        <v>0.77</v>
      </c>
    </row>
    <row r="43" spans="1:8" ht="38.25" x14ac:dyDescent="0.25">
      <c r="A43" s="347">
        <v>21</v>
      </c>
      <c r="B43" s="347" t="s">
        <v>47</v>
      </c>
      <c r="C43" s="347">
        <v>91305</v>
      </c>
      <c r="D43" s="228" t="s">
        <v>260</v>
      </c>
      <c r="E43" s="244" t="s">
        <v>220</v>
      </c>
      <c r="F43" s="348">
        <v>5.2200000000000003E-2</v>
      </c>
      <c r="G43" s="213" t="s">
        <v>261</v>
      </c>
      <c r="H43" s="349">
        <v>5.57</v>
      </c>
    </row>
    <row r="44" spans="1:8" ht="38.25" x14ac:dyDescent="0.25">
      <c r="A44" s="347">
        <v>22</v>
      </c>
      <c r="B44" s="347" t="s">
        <v>47</v>
      </c>
      <c r="C44" s="347">
        <v>91862</v>
      </c>
      <c r="D44" s="228" t="s">
        <v>262</v>
      </c>
      <c r="E44" s="244" t="s">
        <v>96</v>
      </c>
      <c r="F44" s="348">
        <v>0.33069999999999999</v>
      </c>
      <c r="G44" s="213" t="s">
        <v>263</v>
      </c>
      <c r="H44" s="349">
        <v>3.08</v>
      </c>
    </row>
    <row r="45" spans="1:8" ht="38.25" x14ac:dyDescent="0.25">
      <c r="A45" s="347">
        <v>23</v>
      </c>
      <c r="B45" s="347" t="s">
        <v>47</v>
      </c>
      <c r="C45" s="347">
        <v>91863</v>
      </c>
      <c r="D45" s="228" t="s">
        <v>264</v>
      </c>
      <c r="E45" s="244" t="s">
        <v>96</v>
      </c>
      <c r="F45" s="348">
        <v>0.1305</v>
      </c>
      <c r="G45" s="213" t="s">
        <v>265</v>
      </c>
      <c r="H45" s="349">
        <v>1.44</v>
      </c>
    </row>
    <row r="46" spans="1:8" ht="38.25" x14ac:dyDescent="0.25">
      <c r="A46" s="347">
        <v>24</v>
      </c>
      <c r="B46" s="347" t="s">
        <v>47</v>
      </c>
      <c r="C46" s="347">
        <v>91870</v>
      </c>
      <c r="D46" s="228" t="s">
        <v>266</v>
      </c>
      <c r="E46" s="244" t="s">
        <v>96</v>
      </c>
      <c r="F46" s="348">
        <v>0.15659999999999999</v>
      </c>
      <c r="G46" s="213" t="s">
        <v>267</v>
      </c>
      <c r="H46" s="349">
        <v>1.88</v>
      </c>
    </row>
    <row r="47" spans="1:8" ht="38.25" x14ac:dyDescent="0.25">
      <c r="A47" s="347">
        <v>25</v>
      </c>
      <c r="B47" s="347" t="s">
        <v>47</v>
      </c>
      <c r="C47" s="347">
        <v>91871</v>
      </c>
      <c r="D47" s="228" t="s">
        <v>268</v>
      </c>
      <c r="E47" s="244" t="s">
        <v>96</v>
      </c>
      <c r="F47" s="348">
        <v>2.6100000000000002E-2</v>
      </c>
      <c r="G47" s="213" t="s">
        <v>269</v>
      </c>
      <c r="H47" s="349">
        <v>0.35</v>
      </c>
    </row>
    <row r="48" spans="1:8" ht="38.25" x14ac:dyDescent="0.25">
      <c r="A48" s="347">
        <v>26</v>
      </c>
      <c r="B48" s="347" t="s">
        <v>47</v>
      </c>
      <c r="C48" s="347">
        <v>91875</v>
      </c>
      <c r="D48" s="228" t="s">
        <v>270</v>
      </c>
      <c r="E48" s="244" t="s">
        <v>220</v>
      </c>
      <c r="F48" s="348">
        <v>3.4799999999999998E-2</v>
      </c>
      <c r="G48" s="213" t="s">
        <v>271</v>
      </c>
      <c r="H48" s="349">
        <v>0.25</v>
      </c>
    </row>
    <row r="49" spans="1:8" ht="38.25" x14ac:dyDescent="0.25">
      <c r="A49" s="347">
        <v>27</v>
      </c>
      <c r="B49" s="347" t="s">
        <v>47</v>
      </c>
      <c r="C49" s="347">
        <v>91882</v>
      </c>
      <c r="D49" s="228" t="s">
        <v>272</v>
      </c>
      <c r="E49" s="244" t="s">
        <v>220</v>
      </c>
      <c r="F49" s="348">
        <v>3.4799999999999998E-2</v>
      </c>
      <c r="G49" s="213" t="s">
        <v>273</v>
      </c>
      <c r="H49" s="349">
        <v>0.31</v>
      </c>
    </row>
    <row r="50" spans="1:8" ht="38.25" x14ac:dyDescent="0.25">
      <c r="A50" s="347">
        <v>28</v>
      </c>
      <c r="B50" s="347" t="s">
        <v>47</v>
      </c>
      <c r="C50" s="347">
        <v>91890</v>
      </c>
      <c r="D50" s="228" t="s">
        <v>274</v>
      </c>
      <c r="E50" s="244" t="s">
        <v>220</v>
      </c>
      <c r="F50" s="348">
        <v>1.7399999999999999E-2</v>
      </c>
      <c r="G50" s="213" t="s">
        <v>275</v>
      </c>
      <c r="H50" s="349">
        <v>0.2</v>
      </c>
    </row>
    <row r="51" spans="1:8" ht="38.25" x14ac:dyDescent="0.25">
      <c r="A51" s="347">
        <v>29</v>
      </c>
      <c r="B51" s="347" t="s">
        <v>47</v>
      </c>
      <c r="C51" s="347">
        <v>91911</v>
      </c>
      <c r="D51" s="228" t="s">
        <v>276</v>
      </c>
      <c r="E51" s="244" t="s">
        <v>220</v>
      </c>
      <c r="F51" s="348">
        <v>6.9599999999999995E-2</v>
      </c>
      <c r="G51" s="213" t="s">
        <v>277</v>
      </c>
      <c r="H51" s="349">
        <v>1.01</v>
      </c>
    </row>
    <row r="52" spans="1:8" ht="25.5" x14ac:dyDescent="0.25">
      <c r="A52" s="347">
        <v>30</v>
      </c>
      <c r="B52" s="347" t="s">
        <v>47</v>
      </c>
      <c r="C52" s="347">
        <v>91924</v>
      </c>
      <c r="D52" s="228" t="s">
        <v>278</v>
      </c>
      <c r="E52" s="244" t="s">
        <v>96</v>
      </c>
      <c r="F52" s="348">
        <v>1.2529999999999999</v>
      </c>
      <c r="G52" s="213" t="s">
        <v>279</v>
      </c>
      <c r="H52" s="349">
        <v>3.47</v>
      </c>
    </row>
    <row r="53" spans="1:8" ht="25.5" x14ac:dyDescent="0.25">
      <c r="A53" s="347">
        <v>31</v>
      </c>
      <c r="B53" s="347" t="s">
        <v>47</v>
      </c>
      <c r="C53" s="347">
        <v>91926</v>
      </c>
      <c r="D53" s="228" t="s">
        <v>280</v>
      </c>
      <c r="E53" s="244" t="s">
        <v>96</v>
      </c>
      <c r="F53" s="348">
        <v>0.46989999999999998</v>
      </c>
      <c r="G53" s="213" t="s">
        <v>281</v>
      </c>
      <c r="H53" s="349">
        <v>1.89</v>
      </c>
    </row>
    <row r="54" spans="1:8" ht="25.5" x14ac:dyDescent="0.25">
      <c r="A54" s="347">
        <v>32</v>
      </c>
      <c r="B54" s="347" t="s">
        <v>47</v>
      </c>
      <c r="C54" s="347">
        <v>91928</v>
      </c>
      <c r="D54" s="228" t="s">
        <v>282</v>
      </c>
      <c r="E54" s="244" t="s">
        <v>96</v>
      </c>
      <c r="F54" s="348">
        <v>1.0442</v>
      </c>
      <c r="G54" s="213" t="s">
        <v>283</v>
      </c>
      <c r="H54" s="349">
        <v>6.52</v>
      </c>
    </row>
    <row r="55" spans="1:8" ht="25.5" x14ac:dyDescent="0.25">
      <c r="A55" s="347">
        <v>33</v>
      </c>
      <c r="B55" s="347" t="s">
        <v>47</v>
      </c>
      <c r="C55" s="347">
        <v>91937</v>
      </c>
      <c r="D55" s="228" t="s">
        <v>284</v>
      </c>
      <c r="E55" s="244" t="s">
        <v>220</v>
      </c>
      <c r="F55" s="348">
        <v>0.13919999999999999</v>
      </c>
      <c r="G55" s="213" t="s">
        <v>285</v>
      </c>
      <c r="H55" s="349">
        <v>1.86</v>
      </c>
    </row>
    <row r="56" spans="1:8" ht="25.5" x14ac:dyDescent="0.25">
      <c r="A56" s="347">
        <v>34</v>
      </c>
      <c r="B56" s="347" t="s">
        <v>47</v>
      </c>
      <c r="C56" s="347">
        <v>91959</v>
      </c>
      <c r="D56" s="228" t="s">
        <v>286</v>
      </c>
      <c r="E56" s="244" t="s">
        <v>220</v>
      </c>
      <c r="F56" s="348">
        <v>1.7399999999999999E-2</v>
      </c>
      <c r="G56" s="213" t="s">
        <v>287</v>
      </c>
      <c r="H56" s="349">
        <v>0.69</v>
      </c>
    </row>
    <row r="57" spans="1:8" ht="25.5" x14ac:dyDescent="0.25">
      <c r="A57" s="347">
        <v>35</v>
      </c>
      <c r="B57" s="347" t="s">
        <v>47</v>
      </c>
      <c r="C57" s="347">
        <v>91967</v>
      </c>
      <c r="D57" s="228" t="s">
        <v>288</v>
      </c>
      <c r="E57" s="244" t="s">
        <v>220</v>
      </c>
      <c r="F57" s="348">
        <v>1.7399999999999999E-2</v>
      </c>
      <c r="G57" s="213" t="s">
        <v>289</v>
      </c>
      <c r="H57" s="349">
        <v>0.93</v>
      </c>
    </row>
    <row r="58" spans="1:8" ht="25.5" x14ac:dyDescent="0.25">
      <c r="A58" s="347">
        <v>36</v>
      </c>
      <c r="B58" s="347" t="s">
        <v>47</v>
      </c>
      <c r="C58" s="347">
        <v>92000</v>
      </c>
      <c r="D58" s="228" t="s">
        <v>290</v>
      </c>
      <c r="E58" s="244" t="s">
        <v>220</v>
      </c>
      <c r="F58" s="348">
        <v>3.4799999999999998E-2</v>
      </c>
      <c r="G58" s="213" t="s">
        <v>291</v>
      </c>
      <c r="H58" s="349">
        <v>0.96</v>
      </c>
    </row>
    <row r="59" spans="1:8" ht="38.25" x14ac:dyDescent="0.25">
      <c r="A59" s="347">
        <v>37</v>
      </c>
      <c r="B59" s="347" t="s">
        <v>47</v>
      </c>
      <c r="C59" s="347">
        <v>92543</v>
      </c>
      <c r="D59" s="228" t="s">
        <v>292</v>
      </c>
      <c r="E59" s="244" t="s">
        <v>40</v>
      </c>
      <c r="F59" s="348">
        <v>1.3566</v>
      </c>
      <c r="G59" s="213" t="s">
        <v>293</v>
      </c>
      <c r="H59" s="349">
        <v>33.909999999999997</v>
      </c>
    </row>
    <row r="60" spans="1:8" ht="25.5" x14ac:dyDescent="0.25">
      <c r="A60" s="347">
        <v>38</v>
      </c>
      <c r="B60" s="347" t="s">
        <v>47</v>
      </c>
      <c r="C60" s="347">
        <v>92981</v>
      </c>
      <c r="D60" s="228" t="s">
        <v>294</v>
      </c>
      <c r="E60" s="244" t="s">
        <v>96</v>
      </c>
      <c r="F60" s="348">
        <v>0.2611</v>
      </c>
      <c r="G60" s="213" t="s">
        <v>295</v>
      </c>
      <c r="H60" s="349">
        <v>3.9</v>
      </c>
    </row>
    <row r="61" spans="1:8" ht="25.5" x14ac:dyDescent="0.25">
      <c r="A61" s="347">
        <v>39</v>
      </c>
      <c r="B61" s="347" t="s">
        <v>47</v>
      </c>
      <c r="C61" s="347">
        <v>93358</v>
      </c>
      <c r="D61" s="228" t="s">
        <v>214</v>
      </c>
      <c r="E61" s="244" t="s">
        <v>215</v>
      </c>
      <c r="F61" s="348">
        <v>2.7900000000000001E-2</v>
      </c>
      <c r="G61" s="213" t="s">
        <v>216</v>
      </c>
      <c r="H61" s="349">
        <v>2.2200000000000002</v>
      </c>
    </row>
    <row r="62" spans="1:8" ht="51" x14ac:dyDescent="0.25">
      <c r="A62" s="347">
        <v>40</v>
      </c>
      <c r="B62" s="347" t="s">
        <v>47</v>
      </c>
      <c r="C62" s="347">
        <v>94210</v>
      </c>
      <c r="D62" s="228" t="s">
        <v>296</v>
      </c>
      <c r="E62" s="244" t="s">
        <v>40</v>
      </c>
      <c r="F62" s="348">
        <v>1.3566</v>
      </c>
      <c r="G62" s="213" t="s">
        <v>297</v>
      </c>
      <c r="H62" s="349">
        <v>68.45</v>
      </c>
    </row>
    <row r="63" spans="1:8" ht="38.25" x14ac:dyDescent="0.25">
      <c r="A63" s="347">
        <v>41</v>
      </c>
      <c r="B63" s="347" t="s">
        <v>47</v>
      </c>
      <c r="C63" s="347">
        <v>94559</v>
      </c>
      <c r="D63" s="228" t="s">
        <v>298</v>
      </c>
      <c r="E63" s="244" t="s">
        <v>40</v>
      </c>
      <c r="F63" s="348">
        <v>9.0499999999999997E-2</v>
      </c>
      <c r="G63" s="213" t="s">
        <v>299</v>
      </c>
      <c r="H63" s="349">
        <v>62.25</v>
      </c>
    </row>
    <row r="64" spans="1:8" ht="25.5" x14ac:dyDescent="0.25">
      <c r="A64" s="347">
        <v>42</v>
      </c>
      <c r="B64" s="347" t="s">
        <v>47</v>
      </c>
      <c r="C64" s="347">
        <v>95240</v>
      </c>
      <c r="D64" s="228" t="s">
        <v>300</v>
      </c>
      <c r="E64" s="244" t="s">
        <v>40</v>
      </c>
      <c r="F64" s="348">
        <v>6.4000000000000003E-3</v>
      </c>
      <c r="G64" s="213" t="s">
        <v>301</v>
      </c>
      <c r="H64" s="349">
        <v>0.11</v>
      </c>
    </row>
    <row r="65" spans="1:8" ht="25.5" x14ac:dyDescent="0.25">
      <c r="A65" s="347">
        <v>43</v>
      </c>
      <c r="B65" s="347" t="s">
        <v>47</v>
      </c>
      <c r="C65" s="347">
        <v>95241</v>
      </c>
      <c r="D65" s="228" t="s">
        <v>302</v>
      </c>
      <c r="E65" s="244" t="s">
        <v>40</v>
      </c>
      <c r="F65" s="348">
        <v>1.3328</v>
      </c>
      <c r="G65" s="213" t="s">
        <v>303</v>
      </c>
      <c r="H65" s="349">
        <v>46.19</v>
      </c>
    </row>
    <row r="66" spans="1:8" ht="25.5" x14ac:dyDescent="0.25">
      <c r="A66" s="347">
        <v>44</v>
      </c>
      <c r="B66" s="347" t="s">
        <v>47</v>
      </c>
      <c r="C66" s="347">
        <v>95805</v>
      </c>
      <c r="D66" s="228" t="s">
        <v>304</v>
      </c>
      <c r="E66" s="244" t="s">
        <v>220</v>
      </c>
      <c r="F66" s="348">
        <v>1.7399999999999999E-2</v>
      </c>
      <c r="G66" s="213" t="s">
        <v>305</v>
      </c>
      <c r="H66" s="349">
        <v>0.32</v>
      </c>
    </row>
    <row r="67" spans="1:8" ht="25.5" x14ac:dyDescent="0.25">
      <c r="A67" s="347">
        <v>45</v>
      </c>
      <c r="B67" s="347" t="s">
        <v>47</v>
      </c>
      <c r="C67" s="347">
        <v>95811</v>
      </c>
      <c r="D67" s="228" t="s">
        <v>306</v>
      </c>
      <c r="E67" s="244" t="s">
        <v>220</v>
      </c>
      <c r="F67" s="348">
        <v>5.2200000000000003E-2</v>
      </c>
      <c r="G67" s="213" t="s">
        <v>307</v>
      </c>
      <c r="H67" s="349">
        <v>0.8</v>
      </c>
    </row>
    <row r="68" spans="1:8" ht="25.5" x14ac:dyDescent="0.25">
      <c r="A68" s="347">
        <v>46</v>
      </c>
      <c r="B68" s="347" t="s">
        <v>47</v>
      </c>
      <c r="C68" s="347">
        <v>96985</v>
      </c>
      <c r="D68" s="228" t="s">
        <v>308</v>
      </c>
      <c r="E68" s="244" t="s">
        <v>220</v>
      </c>
      <c r="F68" s="348">
        <v>5.2200000000000003E-2</v>
      </c>
      <c r="G68" s="213" t="s">
        <v>309</v>
      </c>
      <c r="H68" s="349">
        <v>4.04</v>
      </c>
    </row>
    <row r="69" spans="1:8" ht="38.25" x14ac:dyDescent="0.25">
      <c r="A69" s="347">
        <v>47</v>
      </c>
      <c r="B69" s="347" t="s">
        <v>47</v>
      </c>
      <c r="C69" s="347">
        <v>97886</v>
      </c>
      <c r="D69" s="228" t="s">
        <v>310</v>
      </c>
      <c r="E69" s="244" t="s">
        <v>220</v>
      </c>
      <c r="F69" s="348">
        <v>5.2200000000000003E-2</v>
      </c>
      <c r="G69" s="213" t="s">
        <v>311</v>
      </c>
      <c r="H69" s="349">
        <v>8.36</v>
      </c>
    </row>
    <row r="70" spans="1:8" ht="38.25" x14ac:dyDescent="0.25">
      <c r="A70" s="347">
        <v>48</v>
      </c>
      <c r="B70" s="347" t="s">
        <v>47</v>
      </c>
      <c r="C70" s="347">
        <v>97906</v>
      </c>
      <c r="D70" s="228" t="s">
        <v>312</v>
      </c>
      <c r="E70" s="244" t="s">
        <v>220</v>
      </c>
      <c r="F70" s="348">
        <v>3.4799999999999998E-2</v>
      </c>
      <c r="G70" s="213" t="s">
        <v>313</v>
      </c>
      <c r="H70" s="349">
        <v>15.06</v>
      </c>
    </row>
    <row r="71" spans="1:8" ht="25.5" x14ac:dyDescent="0.25">
      <c r="A71" s="347">
        <v>49</v>
      </c>
      <c r="B71" s="347" t="s">
        <v>47</v>
      </c>
      <c r="C71" s="347">
        <v>98441</v>
      </c>
      <c r="D71" s="228" t="s">
        <v>314</v>
      </c>
      <c r="E71" s="244" t="s">
        <v>40</v>
      </c>
      <c r="F71" s="348">
        <v>0.26119999999999999</v>
      </c>
      <c r="G71" s="213" t="s">
        <v>315</v>
      </c>
      <c r="H71" s="349">
        <v>24.74</v>
      </c>
    </row>
    <row r="72" spans="1:8" ht="25.5" x14ac:dyDescent="0.25">
      <c r="A72" s="347">
        <v>50</v>
      </c>
      <c r="B72" s="347" t="s">
        <v>47</v>
      </c>
      <c r="C72" s="347">
        <v>98443</v>
      </c>
      <c r="D72" s="228" t="s">
        <v>316</v>
      </c>
      <c r="E72" s="244" t="s">
        <v>40</v>
      </c>
      <c r="F72" s="348">
        <v>8.3000000000000004E-2</v>
      </c>
      <c r="G72" s="213" t="s">
        <v>317</v>
      </c>
      <c r="H72" s="349">
        <v>6.34</v>
      </c>
    </row>
    <row r="73" spans="1:8" ht="38.25" x14ac:dyDescent="0.25">
      <c r="A73" s="347">
        <v>51</v>
      </c>
      <c r="B73" s="347" t="s">
        <v>47</v>
      </c>
      <c r="C73" s="347">
        <v>98445</v>
      </c>
      <c r="D73" s="228" t="s">
        <v>318</v>
      </c>
      <c r="E73" s="244" t="s">
        <v>40</v>
      </c>
      <c r="F73" s="348">
        <v>0.40810000000000002</v>
      </c>
      <c r="G73" s="213" t="s">
        <v>319</v>
      </c>
      <c r="H73" s="349">
        <v>44.72</v>
      </c>
    </row>
    <row r="74" spans="1:8" ht="38.25" x14ac:dyDescent="0.25">
      <c r="A74" s="347">
        <v>52</v>
      </c>
      <c r="B74" s="347" t="s">
        <v>47</v>
      </c>
      <c r="C74" s="347">
        <v>98446</v>
      </c>
      <c r="D74" s="228" t="s">
        <v>320</v>
      </c>
      <c r="E74" s="244" t="s">
        <v>40</v>
      </c>
      <c r="F74" s="348">
        <v>0.31819999999999998</v>
      </c>
      <c r="G74" s="213" t="s">
        <v>321</v>
      </c>
      <c r="H74" s="349">
        <v>43.54</v>
      </c>
    </row>
    <row r="75" spans="1:8" ht="38.25" x14ac:dyDescent="0.25">
      <c r="A75" s="347">
        <v>53</v>
      </c>
      <c r="B75" s="347" t="s">
        <v>47</v>
      </c>
      <c r="C75" s="347">
        <v>98447</v>
      </c>
      <c r="D75" s="228" t="s">
        <v>322</v>
      </c>
      <c r="E75" s="244" t="s">
        <v>40</v>
      </c>
      <c r="F75" s="348">
        <v>0.12970000000000001</v>
      </c>
      <c r="G75" s="213" t="s">
        <v>323</v>
      </c>
      <c r="H75" s="349">
        <v>11.45</v>
      </c>
    </row>
    <row r="76" spans="1:8" ht="38.25" x14ac:dyDescent="0.25">
      <c r="A76" s="347">
        <v>54</v>
      </c>
      <c r="B76" s="347" t="s">
        <v>47</v>
      </c>
      <c r="C76" s="347">
        <v>98448</v>
      </c>
      <c r="D76" s="228" t="s">
        <v>324</v>
      </c>
      <c r="E76" s="244" t="s">
        <v>40</v>
      </c>
      <c r="F76" s="348">
        <v>0.1011</v>
      </c>
      <c r="G76" s="213" t="s">
        <v>325</v>
      </c>
      <c r="H76" s="349">
        <v>11.15</v>
      </c>
    </row>
    <row r="77" spans="1:8" ht="25.5" x14ac:dyDescent="0.25">
      <c r="A77" s="347">
        <v>55</v>
      </c>
      <c r="B77" s="347" t="s">
        <v>47</v>
      </c>
      <c r="C77" s="347">
        <v>98679</v>
      </c>
      <c r="D77" s="228" t="s">
        <v>326</v>
      </c>
      <c r="E77" s="244" t="s">
        <v>40</v>
      </c>
      <c r="F77" s="348">
        <v>0.51339999999999997</v>
      </c>
      <c r="G77" s="213" t="s">
        <v>327</v>
      </c>
      <c r="H77" s="349">
        <v>18.63</v>
      </c>
    </row>
    <row r="78" spans="1:8" ht="25.5" x14ac:dyDescent="0.25">
      <c r="A78" s="347">
        <v>56</v>
      </c>
      <c r="B78" s="347" t="s">
        <v>47</v>
      </c>
      <c r="C78" s="347">
        <v>100860</v>
      </c>
      <c r="D78" s="228" t="s">
        <v>328</v>
      </c>
      <c r="E78" s="244" t="s">
        <v>220</v>
      </c>
      <c r="F78" s="348">
        <v>6.9599999999999995E-2</v>
      </c>
      <c r="G78" s="213" t="s">
        <v>329</v>
      </c>
      <c r="H78" s="349">
        <v>6.62</v>
      </c>
    </row>
    <row r="79" spans="1:8" ht="38.25" x14ac:dyDescent="0.25">
      <c r="A79" s="347">
        <v>57</v>
      </c>
      <c r="B79" s="347" t="s">
        <v>47</v>
      </c>
      <c r="C79" s="347">
        <v>101165</v>
      </c>
      <c r="D79" s="228" t="s">
        <v>330</v>
      </c>
      <c r="E79" s="244" t="s">
        <v>215</v>
      </c>
      <c r="F79" s="348">
        <v>2.86E-2</v>
      </c>
      <c r="G79" s="213" t="s">
        <v>331</v>
      </c>
      <c r="H79" s="349">
        <v>28.84</v>
      </c>
    </row>
    <row r="80" spans="1:8" ht="38.25" x14ac:dyDescent="0.25">
      <c r="A80" s="347">
        <v>58</v>
      </c>
      <c r="B80" s="347" t="s">
        <v>47</v>
      </c>
      <c r="C80" s="347">
        <v>101876</v>
      </c>
      <c r="D80" s="228" t="s">
        <v>332</v>
      </c>
      <c r="E80" s="244" t="s">
        <v>220</v>
      </c>
      <c r="F80" s="348">
        <v>1.7399999999999999E-2</v>
      </c>
      <c r="G80" s="213" t="s">
        <v>333</v>
      </c>
      <c r="H80" s="349">
        <v>1.35</v>
      </c>
    </row>
    <row r="81" spans="1:8" ht="25.5" x14ac:dyDescent="0.25">
      <c r="A81" s="347">
        <v>59</v>
      </c>
      <c r="B81" s="347" t="s">
        <v>47</v>
      </c>
      <c r="C81" s="347">
        <v>101891</v>
      </c>
      <c r="D81" s="228" t="s">
        <v>334</v>
      </c>
      <c r="E81" s="244" t="s">
        <v>220</v>
      </c>
      <c r="F81" s="348">
        <v>0.10440000000000001</v>
      </c>
      <c r="G81" s="213" t="s">
        <v>335</v>
      </c>
      <c r="H81" s="349">
        <v>2.88</v>
      </c>
    </row>
    <row r="82" spans="1:8" ht="38.25" x14ac:dyDescent="0.25">
      <c r="A82" s="347">
        <v>60</v>
      </c>
      <c r="B82" s="347" t="s">
        <v>47</v>
      </c>
      <c r="C82" s="347">
        <v>103328</v>
      </c>
      <c r="D82" s="228" t="s">
        <v>336</v>
      </c>
      <c r="E82" s="244" t="s">
        <v>40</v>
      </c>
      <c r="F82" s="348">
        <v>0.46750000000000003</v>
      </c>
      <c r="G82" s="213" t="s">
        <v>337</v>
      </c>
      <c r="H82" s="349">
        <v>40.65</v>
      </c>
    </row>
    <row r="83" spans="1:8" ht="51" x14ac:dyDescent="0.25">
      <c r="A83" s="347">
        <v>61</v>
      </c>
      <c r="B83" s="347" t="s">
        <v>47</v>
      </c>
      <c r="C83" s="347">
        <v>3080</v>
      </c>
      <c r="D83" s="228" t="s">
        <v>338</v>
      </c>
      <c r="E83" s="244" t="s">
        <v>339</v>
      </c>
      <c r="F83" s="348">
        <v>3.4799999999999998E-2</v>
      </c>
      <c r="G83" s="213" t="s">
        <v>340</v>
      </c>
      <c r="H83" s="349">
        <v>2.5099999999999998</v>
      </c>
    </row>
    <row r="84" spans="1:8" ht="25.5" x14ac:dyDescent="0.25">
      <c r="A84" s="347">
        <v>62</v>
      </c>
      <c r="B84" s="347" t="s">
        <v>47</v>
      </c>
      <c r="C84" s="347">
        <v>3659</v>
      </c>
      <c r="D84" s="228" t="s">
        <v>341</v>
      </c>
      <c r="E84" s="244" t="s">
        <v>204</v>
      </c>
      <c r="F84" s="348">
        <v>1.7399999999999999E-2</v>
      </c>
      <c r="G84" s="213" t="s">
        <v>342</v>
      </c>
      <c r="H84" s="349">
        <v>0.32</v>
      </c>
    </row>
    <row r="85" spans="1:8" ht="25.5" x14ac:dyDescent="0.25">
      <c r="A85" s="347">
        <v>63</v>
      </c>
      <c r="B85" s="347" t="s">
        <v>47</v>
      </c>
      <c r="C85" s="347">
        <v>3670</v>
      </c>
      <c r="D85" s="228" t="s">
        <v>343</v>
      </c>
      <c r="E85" s="244" t="s">
        <v>204</v>
      </c>
      <c r="F85" s="348">
        <v>3.4799999999999998E-2</v>
      </c>
      <c r="G85" s="213" t="s">
        <v>344</v>
      </c>
      <c r="H85" s="349">
        <v>0.83</v>
      </c>
    </row>
    <row r="86" spans="1:8" ht="25.5" x14ac:dyDescent="0.25">
      <c r="A86" s="347">
        <v>64</v>
      </c>
      <c r="B86" s="347" t="s">
        <v>47</v>
      </c>
      <c r="C86" s="347">
        <v>11587</v>
      </c>
      <c r="D86" s="228" t="s">
        <v>345</v>
      </c>
      <c r="E86" s="244" t="s">
        <v>346</v>
      </c>
      <c r="F86" s="348">
        <v>0.97619999999999996</v>
      </c>
      <c r="G86" s="213" t="s">
        <v>347</v>
      </c>
      <c r="H86" s="349">
        <v>89.94</v>
      </c>
    </row>
    <row r="87" spans="1:8" ht="25.5" x14ac:dyDescent="0.25">
      <c r="A87" s="347">
        <v>65</v>
      </c>
      <c r="B87" s="347" t="s">
        <v>47</v>
      </c>
      <c r="C87" s="347">
        <v>11697</v>
      </c>
      <c r="D87" s="228" t="s">
        <v>348</v>
      </c>
      <c r="E87" s="244" t="s">
        <v>204</v>
      </c>
      <c r="F87" s="348">
        <v>1.7399999999999999E-2</v>
      </c>
      <c r="G87" s="213" t="s">
        <v>349</v>
      </c>
      <c r="H87" s="349">
        <v>12.34</v>
      </c>
    </row>
    <row r="88" spans="1:8" ht="25.5" x14ac:dyDescent="0.25">
      <c r="A88" s="347">
        <v>66</v>
      </c>
      <c r="B88" s="347" t="s">
        <v>47</v>
      </c>
      <c r="C88" s="347">
        <v>11712</v>
      </c>
      <c r="D88" s="228" t="s">
        <v>350</v>
      </c>
      <c r="E88" s="244" t="s">
        <v>204</v>
      </c>
      <c r="F88" s="348">
        <v>3.4799999999999998E-2</v>
      </c>
      <c r="G88" s="213" t="s">
        <v>351</v>
      </c>
      <c r="H88" s="349">
        <v>1.5</v>
      </c>
    </row>
    <row r="89" spans="1:8" ht="25.5" x14ac:dyDescent="0.25">
      <c r="A89" s="347">
        <v>67</v>
      </c>
      <c r="B89" s="347" t="s">
        <v>47</v>
      </c>
      <c r="C89" s="347">
        <v>21112</v>
      </c>
      <c r="D89" s="228" t="s">
        <v>352</v>
      </c>
      <c r="E89" s="244" t="s">
        <v>204</v>
      </c>
      <c r="F89" s="348">
        <v>1.7399999999999999E-2</v>
      </c>
      <c r="G89" s="213" t="s">
        <v>353</v>
      </c>
      <c r="H89" s="349">
        <v>3.02</v>
      </c>
    </row>
    <row r="90" spans="1:8" ht="38.25" x14ac:dyDescent="0.25">
      <c r="A90" s="347">
        <v>68</v>
      </c>
      <c r="B90" s="347" t="s">
        <v>47</v>
      </c>
      <c r="C90" s="347">
        <v>43777</v>
      </c>
      <c r="D90" s="228" t="s">
        <v>354</v>
      </c>
      <c r="E90" s="244" t="s">
        <v>204</v>
      </c>
      <c r="F90" s="348">
        <v>4.4761799999999997E-2</v>
      </c>
      <c r="G90" s="213" t="s">
        <v>355</v>
      </c>
      <c r="H90" s="349">
        <v>13.35</v>
      </c>
    </row>
    <row r="91" spans="1:8" ht="38.25" x14ac:dyDescent="0.25">
      <c r="A91" s="347">
        <v>69</v>
      </c>
      <c r="B91" s="347" t="s">
        <v>47</v>
      </c>
      <c r="C91" s="347">
        <v>87246</v>
      </c>
      <c r="D91" s="228" t="s">
        <v>356</v>
      </c>
      <c r="E91" s="244" t="s">
        <v>40</v>
      </c>
      <c r="F91" s="348">
        <v>2.7400000000000001E-2</v>
      </c>
      <c r="G91" s="213" t="s">
        <v>357</v>
      </c>
      <c r="H91" s="349">
        <v>1.69</v>
      </c>
    </row>
    <row r="92" spans="1:8" ht="38.25" x14ac:dyDescent="0.25">
      <c r="A92" s="347">
        <v>70</v>
      </c>
      <c r="B92" s="347" t="s">
        <v>47</v>
      </c>
      <c r="C92" s="347">
        <v>87247</v>
      </c>
      <c r="D92" s="228" t="s">
        <v>358</v>
      </c>
      <c r="E92" s="244" t="s">
        <v>40</v>
      </c>
      <c r="F92" s="348">
        <v>0.16825000000000001</v>
      </c>
      <c r="G92" s="213" t="s">
        <v>359</v>
      </c>
      <c r="H92" s="349">
        <v>9.36</v>
      </c>
    </row>
    <row r="93" spans="1:8" ht="38.25" x14ac:dyDescent="0.25">
      <c r="A93" s="347">
        <v>71</v>
      </c>
      <c r="B93" s="347" t="s">
        <v>47</v>
      </c>
      <c r="C93" s="347">
        <v>87248</v>
      </c>
      <c r="D93" s="228" t="s">
        <v>360</v>
      </c>
      <c r="E93" s="244" t="s">
        <v>40</v>
      </c>
      <c r="F93" s="348">
        <v>0.30435000000000001</v>
      </c>
      <c r="G93" s="213" t="s">
        <v>361</v>
      </c>
      <c r="H93" s="349">
        <v>14.94</v>
      </c>
    </row>
    <row r="94" spans="1:8" ht="38.25" x14ac:dyDescent="0.25">
      <c r="A94" s="347">
        <v>72</v>
      </c>
      <c r="B94" s="347" t="s">
        <v>47</v>
      </c>
      <c r="C94" s="347">
        <v>87527</v>
      </c>
      <c r="D94" s="228" t="s">
        <v>362</v>
      </c>
      <c r="E94" s="244" t="s">
        <v>40</v>
      </c>
      <c r="F94" s="348">
        <v>8.6317000000000005E-2</v>
      </c>
      <c r="G94" s="213" t="s">
        <v>363</v>
      </c>
      <c r="H94" s="349">
        <v>3.21</v>
      </c>
    </row>
    <row r="95" spans="1:8" ht="38.25" x14ac:dyDescent="0.25">
      <c r="A95" s="347">
        <v>73</v>
      </c>
      <c r="B95" s="347" t="s">
        <v>47</v>
      </c>
      <c r="C95" s="347">
        <v>87529</v>
      </c>
      <c r="D95" s="228" t="s">
        <v>364</v>
      </c>
      <c r="E95" s="244" t="s">
        <v>40</v>
      </c>
      <c r="F95" s="348">
        <v>0.56510300000000002</v>
      </c>
      <c r="G95" s="213" t="s">
        <v>365</v>
      </c>
      <c r="H95" s="349">
        <v>19.510000000000002</v>
      </c>
    </row>
    <row r="96" spans="1:8" ht="38.25" x14ac:dyDescent="0.25">
      <c r="A96" s="347">
        <v>74</v>
      </c>
      <c r="B96" s="347" t="s">
        <v>47</v>
      </c>
      <c r="C96" s="347">
        <v>87531</v>
      </c>
      <c r="D96" s="228" t="s">
        <v>366</v>
      </c>
      <c r="E96" s="244" t="s">
        <v>40</v>
      </c>
      <c r="F96" s="348">
        <v>0.11858</v>
      </c>
      <c r="G96" s="213" t="s">
        <v>367</v>
      </c>
      <c r="H96" s="349">
        <v>3.96</v>
      </c>
    </row>
    <row r="97" spans="1:8" ht="25.5" x14ac:dyDescent="0.25">
      <c r="A97" s="347">
        <v>75</v>
      </c>
      <c r="B97" s="347" t="s">
        <v>47</v>
      </c>
      <c r="C97" s="347">
        <v>89356</v>
      </c>
      <c r="D97" s="228" t="s">
        <v>368</v>
      </c>
      <c r="E97" s="244" t="s">
        <v>96</v>
      </c>
      <c r="F97" s="348">
        <v>0.3745</v>
      </c>
      <c r="G97" s="213" t="s">
        <v>369</v>
      </c>
      <c r="H97" s="349">
        <v>7.98</v>
      </c>
    </row>
    <row r="98" spans="1:8" ht="25.5" x14ac:dyDescent="0.25">
      <c r="A98" s="347">
        <v>76</v>
      </c>
      <c r="B98" s="347" t="s">
        <v>47</v>
      </c>
      <c r="C98" s="347">
        <v>89362</v>
      </c>
      <c r="D98" s="228" t="s">
        <v>370</v>
      </c>
      <c r="E98" s="244" t="s">
        <v>220</v>
      </c>
      <c r="F98" s="348">
        <v>0.20649999999999999</v>
      </c>
      <c r="G98" s="213" t="s">
        <v>371</v>
      </c>
      <c r="H98" s="349">
        <v>1.8</v>
      </c>
    </row>
    <row r="99" spans="1:8" ht="38.25" x14ac:dyDescent="0.25">
      <c r="A99" s="347">
        <v>77</v>
      </c>
      <c r="B99" s="347" t="s">
        <v>47</v>
      </c>
      <c r="C99" s="347">
        <v>89366</v>
      </c>
      <c r="D99" s="228" t="s">
        <v>372</v>
      </c>
      <c r="E99" s="244" t="s">
        <v>220</v>
      </c>
      <c r="F99" s="348">
        <v>0.17499999999999999</v>
      </c>
      <c r="G99" s="213" t="s">
        <v>373</v>
      </c>
      <c r="H99" s="349">
        <v>2.67</v>
      </c>
    </row>
    <row r="100" spans="1:8" ht="25.5" x14ac:dyDescent="0.25">
      <c r="A100" s="347">
        <v>78</v>
      </c>
      <c r="B100" s="347" t="s">
        <v>47</v>
      </c>
      <c r="C100" s="347">
        <v>89395</v>
      </c>
      <c r="D100" s="228" t="s">
        <v>374</v>
      </c>
      <c r="E100" s="244" t="s">
        <v>220</v>
      </c>
      <c r="F100" s="348">
        <v>0.15575</v>
      </c>
      <c r="G100" s="213" t="s">
        <v>375</v>
      </c>
      <c r="H100" s="349">
        <v>1.88</v>
      </c>
    </row>
    <row r="101" spans="1:8" ht="38.25" x14ac:dyDescent="0.25">
      <c r="A101" s="347">
        <v>79</v>
      </c>
      <c r="B101" s="347" t="s">
        <v>47</v>
      </c>
      <c r="C101" s="347">
        <v>90443</v>
      </c>
      <c r="D101" s="228" t="s">
        <v>250</v>
      </c>
      <c r="E101" s="244" t="s">
        <v>96</v>
      </c>
      <c r="F101" s="348">
        <v>0.3745</v>
      </c>
      <c r="G101" s="213" t="s">
        <v>251</v>
      </c>
      <c r="H101" s="349">
        <v>2.61</v>
      </c>
    </row>
    <row r="102" spans="1:8" ht="38.25" x14ac:dyDescent="0.25">
      <c r="A102" s="347">
        <v>80</v>
      </c>
      <c r="B102" s="347" t="s">
        <v>47</v>
      </c>
      <c r="C102" s="347">
        <v>90466</v>
      </c>
      <c r="D102" s="228" t="s">
        <v>252</v>
      </c>
      <c r="E102" s="244" t="s">
        <v>96</v>
      </c>
      <c r="F102" s="348">
        <v>0.3745</v>
      </c>
      <c r="G102" s="213" t="s">
        <v>253</v>
      </c>
      <c r="H102" s="349">
        <v>5.17</v>
      </c>
    </row>
    <row r="103" spans="1:8" ht="25.5" x14ac:dyDescent="0.25">
      <c r="A103" s="347">
        <v>81</v>
      </c>
      <c r="B103" s="347" t="s">
        <v>47</v>
      </c>
      <c r="C103" s="347">
        <v>89351</v>
      </c>
      <c r="D103" s="228" t="s">
        <v>376</v>
      </c>
      <c r="E103" s="244" t="s">
        <v>220</v>
      </c>
      <c r="F103" s="348">
        <v>1</v>
      </c>
      <c r="G103" s="213" t="s">
        <v>377</v>
      </c>
      <c r="H103" s="349">
        <v>29.72</v>
      </c>
    </row>
    <row r="104" spans="1:8" ht="38.25" x14ac:dyDescent="0.25">
      <c r="A104" s="347">
        <v>82</v>
      </c>
      <c r="B104" s="347" t="s">
        <v>47</v>
      </c>
      <c r="C104" s="347">
        <v>89383</v>
      </c>
      <c r="D104" s="228" t="s">
        <v>378</v>
      </c>
      <c r="E104" s="244" t="s">
        <v>220</v>
      </c>
      <c r="F104" s="348">
        <v>1</v>
      </c>
      <c r="G104" s="213" t="s">
        <v>379</v>
      </c>
      <c r="H104" s="349">
        <v>6.16</v>
      </c>
    </row>
    <row r="105" spans="1:8" ht="38.25" x14ac:dyDescent="0.25">
      <c r="A105" s="347">
        <v>83</v>
      </c>
      <c r="B105" s="347" t="s">
        <v>47</v>
      </c>
      <c r="C105" s="347">
        <v>89385</v>
      </c>
      <c r="D105" s="228" t="s">
        <v>380</v>
      </c>
      <c r="E105" s="244" t="s">
        <v>220</v>
      </c>
      <c r="F105" s="348">
        <v>1</v>
      </c>
      <c r="G105" s="213" t="s">
        <v>381</v>
      </c>
      <c r="H105" s="349">
        <v>6.77</v>
      </c>
    </row>
    <row r="106" spans="1:8" x14ac:dyDescent="0.25">
      <c r="A106" s="347">
        <v>84</v>
      </c>
      <c r="B106" s="347" t="s">
        <v>47</v>
      </c>
      <c r="C106" s="347">
        <v>88316</v>
      </c>
      <c r="D106" s="228" t="s">
        <v>212</v>
      </c>
      <c r="E106" s="244" t="s">
        <v>210</v>
      </c>
      <c r="F106" s="348">
        <v>1.7269920000000001E-2</v>
      </c>
      <c r="G106" s="213" t="s">
        <v>213</v>
      </c>
      <c r="H106" s="349">
        <v>0.34</v>
      </c>
    </row>
    <row r="107" spans="1:8" x14ac:dyDescent="0.25">
      <c r="A107" s="347">
        <v>85</v>
      </c>
      <c r="B107" s="347" t="s">
        <v>47</v>
      </c>
      <c r="C107" s="347">
        <v>88239</v>
      </c>
      <c r="D107" s="228" t="s">
        <v>382</v>
      </c>
      <c r="E107" s="244" t="s">
        <v>210</v>
      </c>
      <c r="F107" s="348">
        <v>8.5319999999999993E-2</v>
      </c>
      <c r="G107" s="213" t="s">
        <v>383</v>
      </c>
      <c r="H107" s="349">
        <v>1.75</v>
      </c>
    </row>
    <row r="108" spans="1:8" x14ac:dyDescent="0.25">
      <c r="A108" s="347">
        <v>86</v>
      </c>
      <c r="B108" s="347" t="s">
        <v>47</v>
      </c>
      <c r="C108" s="347">
        <v>88262</v>
      </c>
      <c r="D108" s="228" t="s">
        <v>384</v>
      </c>
      <c r="E108" s="244" t="s">
        <v>210</v>
      </c>
      <c r="F108" s="348">
        <v>0.25595999999999997</v>
      </c>
      <c r="G108" s="213" t="s">
        <v>385</v>
      </c>
      <c r="H108" s="349">
        <v>6.29</v>
      </c>
    </row>
    <row r="109" spans="1:8" ht="25.5" x14ac:dyDescent="0.25">
      <c r="A109" s="347">
        <v>87</v>
      </c>
      <c r="B109" s="347" t="s">
        <v>47</v>
      </c>
      <c r="C109" s="347">
        <v>91692</v>
      </c>
      <c r="D109" s="228" t="s">
        <v>386</v>
      </c>
      <c r="E109" s="244" t="s">
        <v>387</v>
      </c>
      <c r="F109" s="348">
        <v>2.2799999999999999E-3</v>
      </c>
      <c r="G109" s="213" t="s">
        <v>388</v>
      </c>
      <c r="H109" s="349">
        <v>0.06</v>
      </c>
    </row>
    <row r="110" spans="1:8" ht="25.5" x14ac:dyDescent="0.25">
      <c r="A110" s="347">
        <v>88</v>
      </c>
      <c r="B110" s="347" t="s">
        <v>47</v>
      </c>
      <c r="C110" s="347">
        <v>91693</v>
      </c>
      <c r="D110" s="228" t="s">
        <v>389</v>
      </c>
      <c r="E110" s="244" t="s">
        <v>390</v>
      </c>
      <c r="F110" s="348">
        <v>9.9600000000000001E-3</v>
      </c>
      <c r="G110" s="213" t="s">
        <v>391</v>
      </c>
      <c r="H110" s="349">
        <v>0.27</v>
      </c>
    </row>
    <row r="111" spans="1:8" ht="25.5" x14ac:dyDescent="0.25">
      <c r="A111" s="347">
        <v>89</v>
      </c>
      <c r="B111" s="347" t="s">
        <v>47</v>
      </c>
      <c r="C111" s="347">
        <v>94974</v>
      </c>
      <c r="D111" s="228" t="s">
        <v>217</v>
      </c>
      <c r="E111" s="244" t="s">
        <v>215</v>
      </c>
      <c r="F111" s="348">
        <v>4.4999999999999999E-4</v>
      </c>
      <c r="G111" s="213" t="s">
        <v>218</v>
      </c>
      <c r="H111" s="349">
        <v>0.19</v>
      </c>
    </row>
    <row r="112" spans="1:8" ht="25.5" x14ac:dyDescent="0.25">
      <c r="A112" s="347">
        <v>90</v>
      </c>
      <c r="B112" s="347" t="s">
        <v>47</v>
      </c>
      <c r="C112" s="347">
        <v>3992</v>
      </c>
      <c r="D112" s="228" t="s">
        <v>392</v>
      </c>
      <c r="E112" s="244" t="s">
        <v>393</v>
      </c>
      <c r="F112" s="348">
        <v>0.50768999999999997</v>
      </c>
      <c r="G112" s="213" t="s">
        <v>394</v>
      </c>
      <c r="H112" s="349">
        <v>17.48</v>
      </c>
    </row>
    <row r="113" spans="1:8" ht="25.5" x14ac:dyDescent="0.25">
      <c r="A113" s="347">
        <v>91</v>
      </c>
      <c r="B113" s="347" t="s">
        <v>47</v>
      </c>
      <c r="C113" s="347">
        <v>4433</v>
      </c>
      <c r="D113" s="228" t="s">
        <v>395</v>
      </c>
      <c r="E113" s="244" t="s">
        <v>393</v>
      </c>
      <c r="F113" s="348">
        <v>0.36923999999999996</v>
      </c>
      <c r="G113" s="213" t="s">
        <v>396</v>
      </c>
      <c r="H113" s="349">
        <v>10.72</v>
      </c>
    </row>
    <row r="114" spans="1:8" x14ac:dyDescent="0.25">
      <c r="A114" s="347">
        <v>92</v>
      </c>
      <c r="B114" s="347" t="s">
        <v>47</v>
      </c>
      <c r="C114" s="347">
        <v>5061</v>
      </c>
      <c r="D114" s="228" t="s">
        <v>397</v>
      </c>
      <c r="E114" s="244" t="s">
        <v>207</v>
      </c>
      <c r="F114" s="348">
        <v>1.5509999999999999E-2</v>
      </c>
      <c r="G114" s="213" t="s">
        <v>398</v>
      </c>
      <c r="H114" s="349">
        <v>0.28000000000000003</v>
      </c>
    </row>
    <row r="115" spans="1:8" ht="25.5" x14ac:dyDescent="0.25">
      <c r="A115" s="347">
        <v>93</v>
      </c>
      <c r="B115" s="347" t="s">
        <v>47</v>
      </c>
      <c r="C115" s="347">
        <v>43681</v>
      </c>
      <c r="D115" s="228" t="s">
        <v>399</v>
      </c>
      <c r="E115" s="244" t="s">
        <v>346</v>
      </c>
      <c r="F115" s="348">
        <v>0.3150114</v>
      </c>
      <c r="G115" s="213" t="s">
        <v>400</v>
      </c>
      <c r="H115" s="349">
        <v>11.71</v>
      </c>
    </row>
    <row r="116" spans="1:8" x14ac:dyDescent="0.25">
      <c r="A116" s="347">
        <v>94</v>
      </c>
      <c r="B116" s="347" t="s">
        <v>47</v>
      </c>
      <c r="C116" s="347">
        <v>88239</v>
      </c>
      <c r="D116" s="228" t="s">
        <v>382</v>
      </c>
      <c r="E116" s="244" t="s">
        <v>210</v>
      </c>
      <c r="F116" s="348">
        <v>1.5480000000000001E-2</v>
      </c>
      <c r="G116" s="213" t="s">
        <v>383</v>
      </c>
      <c r="H116" s="349">
        <v>0.31</v>
      </c>
    </row>
    <row r="117" spans="1:8" x14ac:dyDescent="0.25">
      <c r="A117" s="347">
        <v>95</v>
      </c>
      <c r="B117" s="347" t="s">
        <v>47</v>
      </c>
      <c r="C117" s="347">
        <v>88262</v>
      </c>
      <c r="D117" s="228" t="s">
        <v>384</v>
      </c>
      <c r="E117" s="244" t="s">
        <v>210</v>
      </c>
      <c r="F117" s="348">
        <v>4.6440000000000002E-2</v>
      </c>
      <c r="G117" s="213" t="s">
        <v>385</v>
      </c>
      <c r="H117" s="349">
        <v>1.1399999999999999</v>
      </c>
    </row>
    <row r="118" spans="1:8" ht="25.5" x14ac:dyDescent="0.25">
      <c r="A118" s="347">
        <v>96</v>
      </c>
      <c r="B118" s="347" t="s">
        <v>47</v>
      </c>
      <c r="C118" s="347">
        <v>91692</v>
      </c>
      <c r="D118" s="228" t="s">
        <v>386</v>
      </c>
      <c r="E118" s="244" t="s">
        <v>387</v>
      </c>
      <c r="F118" s="348">
        <v>7.6000000000000004E-4</v>
      </c>
      <c r="G118" s="213" t="s">
        <v>388</v>
      </c>
      <c r="H118" s="349">
        <v>0.02</v>
      </c>
    </row>
    <row r="119" spans="1:8" ht="25.5" x14ac:dyDescent="0.25">
      <c r="A119" s="347">
        <v>97</v>
      </c>
      <c r="B119" s="347" t="s">
        <v>47</v>
      </c>
      <c r="C119" s="347">
        <v>91693</v>
      </c>
      <c r="D119" s="228" t="s">
        <v>389</v>
      </c>
      <c r="E119" s="244" t="s">
        <v>390</v>
      </c>
      <c r="F119" s="348">
        <v>3.32E-3</v>
      </c>
      <c r="G119" s="213" t="s">
        <v>391</v>
      </c>
      <c r="H119" s="349">
        <v>0.09</v>
      </c>
    </row>
    <row r="120" spans="1:8" ht="25.5" x14ac:dyDescent="0.25">
      <c r="A120" s="347">
        <v>98</v>
      </c>
      <c r="B120" s="347" t="s">
        <v>47</v>
      </c>
      <c r="C120" s="347">
        <v>3992</v>
      </c>
      <c r="D120" s="228" t="s">
        <v>392</v>
      </c>
      <c r="E120" s="244" t="s">
        <v>393</v>
      </c>
      <c r="F120" s="348">
        <v>0.16922999999999999</v>
      </c>
      <c r="G120" s="213" t="s">
        <v>394</v>
      </c>
      <c r="H120" s="349">
        <v>5.82</v>
      </c>
    </row>
    <row r="121" spans="1:8" ht="25.5" x14ac:dyDescent="0.25">
      <c r="A121" s="347">
        <v>99</v>
      </c>
      <c r="B121" s="347" t="s">
        <v>47</v>
      </c>
      <c r="C121" s="347">
        <v>4433</v>
      </c>
      <c r="D121" s="228" t="s">
        <v>395</v>
      </c>
      <c r="E121" s="244" t="s">
        <v>393</v>
      </c>
      <c r="F121" s="348">
        <v>0.1</v>
      </c>
      <c r="G121" s="213" t="s">
        <v>396</v>
      </c>
      <c r="H121" s="349">
        <v>2.9</v>
      </c>
    </row>
    <row r="122" spans="1:8" x14ac:dyDescent="0.25">
      <c r="A122" s="347">
        <v>100</v>
      </c>
      <c r="B122" s="347" t="s">
        <v>47</v>
      </c>
      <c r="C122" s="347">
        <v>5061</v>
      </c>
      <c r="D122" s="228" t="s">
        <v>397</v>
      </c>
      <c r="E122" s="244" t="s">
        <v>207</v>
      </c>
      <c r="F122" s="348">
        <v>5.170000000000001E-3</v>
      </c>
      <c r="G122" s="213" t="s">
        <v>398</v>
      </c>
      <c r="H122" s="349">
        <v>0.09</v>
      </c>
    </row>
    <row r="123" spans="1:8" ht="25.5" x14ac:dyDescent="0.25">
      <c r="A123" s="347">
        <v>101</v>
      </c>
      <c r="B123" s="347" t="s">
        <v>47</v>
      </c>
      <c r="C123" s="347">
        <v>43681</v>
      </c>
      <c r="D123" s="228" t="s">
        <v>399</v>
      </c>
      <c r="E123" s="244" t="s">
        <v>346</v>
      </c>
      <c r="F123" s="348">
        <v>0.10500380000000001</v>
      </c>
      <c r="G123" s="213" t="s">
        <v>400</v>
      </c>
      <c r="H123" s="349">
        <v>3.9</v>
      </c>
    </row>
  </sheetData>
  <autoFilter ref="C1:C19" xr:uid="{00000000-0009-0000-0000-000007000000}"/>
  <mergeCells count="19">
    <mergeCell ref="C10:C12"/>
    <mergeCell ref="D10:D12"/>
    <mergeCell ref="E11:E12"/>
    <mergeCell ref="F11:F12"/>
    <mergeCell ref="A21:A22"/>
    <mergeCell ref="D1:H1"/>
    <mergeCell ref="D2:H2"/>
    <mergeCell ref="D3:H3"/>
    <mergeCell ref="A4:H4"/>
    <mergeCell ref="F7:H8"/>
    <mergeCell ref="B10:B12"/>
    <mergeCell ref="A11:A12"/>
    <mergeCell ref="G11:H11"/>
    <mergeCell ref="F21:F22"/>
    <mergeCell ref="G21:H21"/>
    <mergeCell ref="B20:B22"/>
    <mergeCell ref="C20:C22"/>
    <mergeCell ref="D20:D22"/>
    <mergeCell ref="E20:E22"/>
  </mergeCells>
  <phoneticPr fontId="2" type="noConversion"/>
  <dataValidations disablePrompts="1" count="3">
    <dataValidation type="list" allowBlank="1" showInputMessage="1" showErrorMessage="1" sqref="F10" xr:uid="{21B0D7C2-5381-4091-847B-98F0F5F9D2E9}">
      <formula1>" UN,M3,M2,MCJ,TXKM,T,M3XKM,KG,CJ,M"</formula1>
    </dataValidation>
    <dataValidation type="list" allowBlank="1" showInputMessage="1" showErrorMessage="1" sqref="F20" xr:uid="{530C4311-79A2-4836-9138-5FD7B98E58D3}">
      <formula1>" UN,M3,M2,MCJ,TXKM,T,M3XKM,M,UN"</formula1>
    </dataValidation>
    <dataValidation type="list" allowBlank="1" showInputMessage="1" showErrorMessage="1" sqref="B20:B123" xr:uid="{76930D8A-C9C3-4112-85BF-2438F6894939}">
      <formula1>"SINAPI,AGESUL,SBC,COTAÇÃO"</formula1>
    </dataValidation>
  </dataValidations>
  <printOptions horizontalCentered="1"/>
  <pageMargins left="0.23622047244094491" right="0.23622047244094491" top="0.39370078740157483" bottom="0.39370078740157483" header="0.31496062992125984" footer="0.23622047244094491"/>
  <pageSetup paperSize="9" scale="62" fitToHeight="0" orientation="portrait" horizontalDpi="4294967292" verticalDpi="300" r:id="rId1"/>
  <headerFooter>
    <oddFooter>Página &amp;P de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32BE-8173-4CC9-98AF-BDB8ABD2A8F2}">
  <sheetPr codeName="Planilha10">
    <tabColor theme="4" tint="0.79998168889431442"/>
    <pageSetUpPr fitToPage="1"/>
  </sheetPr>
  <dimension ref="A1:AB24"/>
  <sheetViews>
    <sheetView view="pageBreakPreview" zoomScaleNormal="70" zoomScaleSheetLayoutView="100" workbookViewId="0">
      <selection sqref="A1:XFD1048576"/>
    </sheetView>
  </sheetViews>
  <sheetFormatPr defaultRowHeight="15" x14ac:dyDescent="0.25"/>
  <cols>
    <col min="1" max="1" width="10.5703125" bestFit="1" customWidth="1"/>
    <col min="2" max="2" width="18.7109375" style="277" customWidth="1"/>
    <col min="3" max="3" width="32.5703125" customWidth="1"/>
    <col min="4" max="4" width="10.85546875" bestFit="1" customWidth="1"/>
    <col min="5" max="5" width="20.5703125" bestFit="1" customWidth="1"/>
    <col min="6" max="6" width="18.42578125" bestFit="1" customWidth="1"/>
    <col min="7" max="7" width="8.85546875" bestFit="1" customWidth="1"/>
    <col min="8" max="8" width="12.85546875" bestFit="1" customWidth="1"/>
    <col min="9" max="9" width="18" hidden="1" customWidth="1"/>
    <col min="10" max="10" width="9.42578125" hidden="1" customWidth="1"/>
    <col min="11" max="11" width="12.85546875" hidden="1" customWidth="1"/>
    <col min="12" max="12" width="19.85546875" hidden="1" customWidth="1"/>
    <col min="13" max="13" width="8.85546875" hidden="1" customWidth="1"/>
    <col min="14" max="14" width="12.85546875" hidden="1" customWidth="1"/>
    <col min="15" max="15" width="20.42578125" hidden="1" customWidth="1"/>
    <col min="16" max="16" width="8.85546875" hidden="1" customWidth="1"/>
    <col min="17" max="17" width="12.85546875" hidden="1" customWidth="1"/>
    <col min="18" max="18" width="20.42578125" hidden="1" customWidth="1"/>
    <col min="19" max="19" width="9.42578125" hidden="1" customWidth="1"/>
    <col min="20" max="20" width="12.85546875" hidden="1" customWidth="1"/>
    <col min="21" max="21" width="14.85546875" customWidth="1"/>
    <col min="22" max="22" width="8.7109375" bestFit="1" customWidth="1"/>
    <col min="23" max="23" width="12.7109375" bestFit="1" customWidth="1"/>
    <col min="24" max="24" width="8.5703125" bestFit="1" customWidth="1"/>
    <col min="25" max="25" width="13.85546875" customWidth="1"/>
    <col min="26" max="26" width="6" bestFit="1" customWidth="1"/>
    <col min="27" max="27" width="13.85546875" customWidth="1"/>
    <col min="28" max="28" width="6" bestFit="1" customWidth="1"/>
  </cols>
  <sheetData>
    <row r="1" spans="1:28" ht="14.45" customHeight="1" x14ac:dyDescent="0.25">
      <c r="A1" s="18"/>
      <c r="B1" s="19"/>
      <c r="C1" s="444" t="s">
        <v>1</v>
      </c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</row>
    <row r="2" spans="1:28" ht="14.45" customHeight="1" x14ac:dyDescent="0.25">
      <c r="A2" s="6"/>
      <c r="B2" s="20"/>
      <c r="C2" s="445" t="s">
        <v>122</v>
      </c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</row>
    <row r="3" spans="1:28" ht="14.45" customHeight="1" x14ac:dyDescent="0.25">
      <c r="A3" s="7"/>
      <c r="B3" s="21"/>
      <c r="C3" s="444" t="s">
        <v>31</v>
      </c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</row>
    <row r="4" spans="1:28" ht="20.45" customHeight="1" x14ac:dyDescent="0.25">
      <c r="A4" s="446" t="s">
        <v>185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8"/>
    </row>
    <row r="5" spans="1:28" ht="14.45" customHeight="1" x14ac:dyDescent="0.25">
      <c r="A5" s="32" t="s">
        <v>99</v>
      </c>
      <c r="B5" s="442" t="s">
        <v>155</v>
      </c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245" t="s">
        <v>42</v>
      </c>
      <c r="V5" s="29"/>
      <c r="W5" s="29"/>
      <c r="X5" s="30"/>
    </row>
    <row r="6" spans="1:28" ht="14.45" customHeight="1" x14ac:dyDescent="0.25">
      <c r="A6" s="32" t="s">
        <v>2</v>
      </c>
      <c r="B6" s="442" t="s">
        <v>133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246"/>
      <c r="V6" s="42"/>
      <c r="W6" s="42"/>
      <c r="X6" s="31"/>
    </row>
    <row r="7" spans="1:28" ht="14.45" customHeight="1" x14ac:dyDescent="0.25">
      <c r="A7" s="32" t="s">
        <v>3</v>
      </c>
      <c r="B7" s="442" t="s">
        <v>154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32" t="s">
        <v>191</v>
      </c>
      <c r="V7" s="433"/>
      <c r="W7" s="433"/>
      <c r="X7" s="434"/>
    </row>
    <row r="8" spans="1:28" ht="14.45" customHeight="1" x14ac:dyDescent="0.25">
      <c r="A8" s="32" t="s">
        <v>53</v>
      </c>
      <c r="B8" s="443" t="s">
        <v>202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35"/>
      <c r="V8" s="436"/>
      <c r="W8" s="436"/>
      <c r="X8" s="437"/>
    </row>
    <row r="9" spans="1:28" ht="15" customHeight="1" x14ac:dyDescent="0.25">
      <c r="A9" s="449" t="s">
        <v>5</v>
      </c>
      <c r="B9" s="451" t="s">
        <v>6</v>
      </c>
      <c r="C9" s="452"/>
      <c r="D9" s="455" t="s">
        <v>0</v>
      </c>
      <c r="E9" s="457" t="s">
        <v>20</v>
      </c>
      <c r="F9" s="459" t="s">
        <v>7</v>
      </c>
      <c r="G9" s="460"/>
      <c r="H9" s="461"/>
      <c r="I9" s="459" t="s">
        <v>173</v>
      </c>
      <c r="J9" s="460"/>
      <c r="K9" s="461"/>
      <c r="L9" s="459" t="s">
        <v>174</v>
      </c>
      <c r="M9" s="460"/>
      <c r="N9" s="461"/>
      <c r="O9" s="459" t="s">
        <v>175</v>
      </c>
      <c r="P9" s="460"/>
      <c r="Q9" s="461"/>
      <c r="R9" s="459" t="s">
        <v>176</v>
      </c>
      <c r="S9" s="460"/>
      <c r="T9" s="461"/>
      <c r="U9" s="459" t="s">
        <v>173</v>
      </c>
      <c r="V9" s="460"/>
      <c r="W9" s="461"/>
      <c r="X9" s="247" t="s">
        <v>106</v>
      </c>
    </row>
    <row r="10" spans="1:28" x14ac:dyDescent="0.25">
      <c r="A10" s="450" t="s">
        <v>5</v>
      </c>
      <c r="B10" s="453"/>
      <c r="C10" s="454"/>
      <c r="D10" s="456"/>
      <c r="E10" s="458"/>
      <c r="F10" s="248" t="s">
        <v>21</v>
      </c>
      <c r="G10" s="248" t="s">
        <v>0</v>
      </c>
      <c r="H10" s="249" t="s">
        <v>177</v>
      </c>
      <c r="I10" s="248" t="s">
        <v>21</v>
      </c>
      <c r="J10" s="248" t="s">
        <v>0</v>
      </c>
      <c r="K10" s="249" t="s">
        <v>177</v>
      </c>
      <c r="L10" s="248" t="s">
        <v>21</v>
      </c>
      <c r="M10" s="248" t="s">
        <v>0</v>
      </c>
      <c r="N10" s="249" t="s">
        <v>177</v>
      </c>
      <c r="O10" s="248" t="s">
        <v>21</v>
      </c>
      <c r="P10" s="248" t="s">
        <v>0</v>
      </c>
      <c r="Q10" s="249" t="s">
        <v>177</v>
      </c>
      <c r="R10" s="248" t="s">
        <v>21</v>
      </c>
      <c r="S10" s="248" t="s">
        <v>0</v>
      </c>
      <c r="T10" s="249" t="s">
        <v>177</v>
      </c>
      <c r="U10" s="248" t="s">
        <v>21</v>
      </c>
      <c r="V10" s="248" t="s">
        <v>0</v>
      </c>
      <c r="W10" s="249" t="s">
        <v>177</v>
      </c>
      <c r="X10" s="250"/>
    </row>
    <row r="11" spans="1:28" ht="25.5" customHeight="1" x14ac:dyDescent="0.25">
      <c r="A11" s="215" t="s">
        <v>12</v>
      </c>
      <c r="B11" s="464" t="s">
        <v>4</v>
      </c>
      <c r="C11" s="465"/>
      <c r="D11" s="178">
        <v>0.12848080441930732</v>
      </c>
      <c r="E11" s="179">
        <v>18279.23</v>
      </c>
      <c r="F11" s="180">
        <v>18279.23</v>
      </c>
      <c r="G11" s="181">
        <v>1</v>
      </c>
      <c r="H11" s="251">
        <v>1</v>
      </c>
      <c r="I11" s="180">
        <v>0</v>
      </c>
      <c r="J11" s="181"/>
      <c r="K11" s="251">
        <v>1</v>
      </c>
      <c r="L11" s="180">
        <v>0</v>
      </c>
      <c r="M11" s="181"/>
      <c r="N11" s="251">
        <v>1</v>
      </c>
      <c r="O11" s="180">
        <v>0</v>
      </c>
      <c r="P11" s="181"/>
      <c r="Q11" s="251">
        <v>1</v>
      </c>
      <c r="R11" s="180">
        <v>0</v>
      </c>
      <c r="S11" s="181"/>
      <c r="T11" s="251">
        <v>1</v>
      </c>
      <c r="U11" s="180">
        <v>0</v>
      </c>
      <c r="V11" s="181"/>
      <c r="W11" s="251">
        <v>1</v>
      </c>
      <c r="X11" s="252">
        <v>1</v>
      </c>
      <c r="Z11" s="1"/>
      <c r="AB11" s="1"/>
    </row>
    <row r="12" spans="1:28" x14ac:dyDescent="0.25">
      <c r="A12" s="215" t="s">
        <v>11</v>
      </c>
      <c r="B12" s="464" t="s">
        <v>144</v>
      </c>
      <c r="C12" s="465"/>
      <c r="D12" s="178">
        <v>0.81688162687166921</v>
      </c>
      <c r="E12" s="179">
        <v>116219.44</v>
      </c>
      <c r="F12" s="180">
        <v>58109.72</v>
      </c>
      <c r="G12" s="181">
        <v>0.5</v>
      </c>
      <c r="H12" s="251">
        <v>0.5</v>
      </c>
      <c r="I12" s="180">
        <v>0</v>
      </c>
      <c r="J12" s="181"/>
      <c r="K12" s="251">
        <v>0.5</v>
      </c>
      <c r="L12" s="180">
        <v>0</v>
      </c>
      <c r="M12" s="181"/>
      <c r="N12" s="251">
        <v>0.5</v>
      </c>
      <c r="O12" s="180">
        <v>0</v>
      </c>
      <c r="P12" s="181"/>
      <c r="Q12" s="251">
        <v>0.5</v>
      </c>
      <c r="R12" s="180">
        <v>0</v>
      </c>
      <c r="S12" s="181"/>
      <c r="T12" s="251">
        <v>0.5</v>
      </c>
      <c r="U12" s="180">
        <v>58109.72</v>
      </c>
      <c r="V12" s="181">
        <v>0.5</v>
      </c>
      <c r="W12" s="251">
        <v>1</v>
      </c>
      <c r="X12" s="252">
        <v>1</v>
      </c>
      <c r="Z12" s="1"/>
      <c r="AB12" s="1"/>
    </row>
    <row r="13" spans="1:28" x14ac:dyDescent="0.25">
      <c r="A13" s="215" t="s">
        <v>15</v>
      </c>
      <c r="B13" s="464" t="s">
        <v>180</v>
      </c>
      <c r="C13" s="465"/>
      <c r="D13" s="178">
        <v>5.463756870902349E-2</v>
      </c>
      <c r="E13" s="179">
        <v>7773.4</v>
      </c>
      <c r="F13" s="180">
        <v>3886.7</v>
      </c>
      <c r="G13" s="181">
        <v>0.5</v>
      </c>
      <c r="H13" s="251">
        <v>0.5</v>
      </c>
      <c r="I13" s="180">
        <v>0</v>
      </c>
      <c r="J13" s="181"/>
      <c r="K13" s="251">
        <v>0.5</v>
      </c>
      <c r="L13" s="180">
        <v>0</v>
      </c>
      <c r="M13" s="181"/>
      <c r="N13" s="251">
        <v>0.5</v>
      </c>
      <c r="O13" s="180">
        <v>0</v>
      </c>
      <c r="P13" s="181"/>
      <c r="Q13" s="251">
        <v>0.5</v>
      </c>
      <c r="R13" s="180">
        <v>0</v>
      </c>
      <c r="S13" s="181"/>
      <c r="T13" s="251">
        <v>0.5</v>
      </c>
      <c r="U13" s="180">
        <v>3886.7</v>
      </c>
      <c r="V13" s="181">
        <v>0.5</v>
      </c>
      <c r="W13" s="251">
        <v>1</v>
      </c>
      <c r="X13" s="252">
        <v>1</v>
      </c>
      <c r="Z13" s="1"/>
      <c r="AB13" s="1"/>
    </row>
    <row r="14" spans="1:28" x14ac:dyDescent="0.25">
      <c r="A14" s="253"/>
      <c r="B14" s="254"/>
      <c r="C14" s="182"/>
      <c r="D14" s="183">
        <v>1</v>
      </c>
      <c r="E14" s="184">
        <v>142272.07</v>
      </c>
      <c r="F14" s="185"/>
      <c r="G14" s="186"/>
      <c r="H14" s="187"/>
      <c r="I14" s="185"/>
      <c r="J14" s="186"/>
      <c r="K14" s="255"/>
      <c r="L14" s="256"/>
      <c r="M14" s="257"/>
      <c r="N14" s="258"/>
      <c r="O14" s="256"/>
      <c r="P14" s="257"/>
      <c r="Q14" s="258"/>
      <c r="R14" s="259"/>
      <c r="S14" s="260"/>
      <c r="T14" s="261"/>
      <c r="U14" s="259"/>
      <c r="V14" s="181"/>
      <c r="W14" s="260"/>
      <c r="X14" s="262"/>
      <c r="Z14" s="1"/>
      <c r="AB14" s="1"/>
    </row>
    <row r="15" spans="1:28" x14ac:dyDescent="0.25">
      <c r="A15" s="263"/>
      <c r="B15" s="466" t="s">
        <v>8</v>
      </c>
      <c r="C15" s="466"/>
      <c r="D15" s="466"/>
      <c r="E15" s="467"/>
      <c r="F15" s="264">
        <v>80275.649999999994</v>
      </c>
      <c r="G15" s="265"/>
      <c r="H15" s="266"/>
      <c r="I15" s="264">
        <v>0</v>
      </c>
      <c r="J15" s="265"/>
      <c r="K15" s="266"/>
      <c r="L15" s="264">
        <v>0</v>
      </c>
      <c r="M15" s="265"/>
      <c r="N15" s="266"/>
      <c r="O15" s="264">
        <v>0</v>
      </c>
      <c r="P15" s="265"/>
      <c r="Q15" s="266"/>
      <c r="R15" s="264">
        <v>0</v>
      </c>
      <c r="S15" s="265"/>
      <c r="T15" s="266"/>
      <c r="U15" s="264">
        <v>61996.42</v>
      </c>
      <c r="V15" s="265"/>
      <c r="W15" s="266"/>
      <c r="X15" s="262"/>
    </row>
    <row r="16" spans="1:28" x14ac:dyDescent="0.25">
      <c r="A16" s="267"/>
      <c r="B16" s="462" t="s">
        <v>9</v>
      </c>
      <c r="C16" s="462"/>
      <c r="D16" s="462"/>
      <c r="E16" s="463"/>
      <c r="F16" s="268">
        <v>80275.649999999994</v>
      </c>
      <c r="G16" s="269">
        <v>0.56424040220965355</v>
      </c>
      <c r="H16" s="270">
        <v>0.56424040220965355</v>
      </c>
      <c r="I16" s="268">
        <v>80275.649999999994</v>
      </c>
      <c r="J16" s="269">
        <v>0</v>
      </c>
      <c r="K16" s="270">
        <v>0.56424040220965355</v>
      </c>
      <c r="L16" s="268">
        <v>80275.649999999994</v>
      </c>
      <c r="M16" s="269">
        <v>0</v>
      </c>
      <c r="N16" s="270">
        <v>0.56424040220965355</v>
      </c>
      <c r="O16" s="268">
        <v>80275.649999999994</v>
      </c>
      <c r="P16" s="269">
        <v>0</v>
      </c>
      <c r="Q16" s="270">
        <v>0.56424040220965355</v>
      </c>
      <c r="R16" s="268">
        <v>80275.649999999994</v>
      </c>
      <c r="S16" s="269">
        <v>0</v>
      </c>
      <c r="T16" s="270">
        <v>0.56424040220965355</v>
      </c>
      <c r="U16" s="268">
        <v>142272.07</v>
      </c>
      <c r="V16" s="269">
        <v>0.43575959779034629</v>
      </c>
      <c r="W16" s="270">
        <v>0.99999999999999978</v>
      </c>
      <c r="X16" s="262"/>
    </row>
    <row r="17" spans="1:24" ht="4.1500000000000004" customHeight="1" x14ac:dyDescent="0.25">
      <c r="A17" s="271"/>
      <c r="B17" s="272"/>
      <c r="C17" s="188"/>
      <c r="D17" s="189"/>
      <c r="E17" s="190"/>
      <c r="F17" s="273"/>
      <c r="G17" s="273"/>
      <c r="H17" s="27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75"/>
    </row>
    <row r="19" spans="1:24" x14ac:dyDescent="0.25">
      <c r="E19" t="s">
        <v>178</v>
      </c>
    </row>
    <row r="22" spans="1:24" x14ac:dyDescent="0.25">
      <c r="E22" s="276"/>
    </row>
    <row r="24" spans="1:24" x14ac:dyDescent="0.25">
      <c r="E24" t="e">
        <v>#REF!</v>
      </c>
    </row>
  </sheetData>
  <mergeCells count="24">
    <mergeCell ref="B16:E16"/>
    <mergeCell ref="O9:Q9"/>
    <mergeCell ref="B11:C11"/>
    <mergeCell ref="B12:C12"/>
    <mergeCell ref="B13:C13"/>
    <mergeCell ref="B15:E15"/>
    <mergeCell ref="B7:T7"/>
    <mergeCell ref="U7:X8"/>
    <mergeCell ref="B8:T8"/>
    <mergeCell ref="A9:A10"/>
    <mergeCell ref="B9:C10"/>
    <mergeCell ref="D9:D10"/>
    <mergeCell ref="E9:E10"/>
    <mergeCell ref="F9:H9"/>
    <mergeCell ref="I9:K9"/>
    <mergeCell ref="L9:N9"/>
    <mergeCell ref="R9:T9"/>
    <mergeCell ref="U9:W9"/>
    <mergeCell ref="B6:T6"/>
    <mergeCell ref="C1:X1"/>
    <mergeCell ref="C2:X2"/>
    <mergeCell ref="C3:X3"/>
    <mergeCell ref="A4:X4"/>
    <mergeCell ref="B5:T5"/>
  </mergeCells>
  <conditionalFormatting sqref="G11:G13 J11:J13 M11:M13 P11:P13 S11:S13 V11:V13">
    <cfRule type="cellIs" dxfId="2" priority="4" operator="equal">
      <formula>0</formula>
    </cfRule>
  </conditionalFormatting>
  <conditionalFormatting sqref="G11:G13 J11:J13 M11:M13 P11:P13 S11:S13 V11:V14">
    <cfRule type="cellIs" dxfId="1" priority="3" operator="greaterThan">
      <formula>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1" orientation="landscape" horizontalDpi="4294967292" verticalDpi="300" r:id="rId1"/>
  <headerFooter>
    <oddFooter>Página &amp;P de 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9">
    <tabColor theme="4" tint="0.79998168889431442"/>
    <pageSetUpPr fitToPage="1"/>
  </sheetPr>
  <dimension ref="A1:K18"/>
  <sheetViews>
    <sheetView workbookViewId="0">
      <selection activeCell="F11" sqref="F11"/>
    </sheetView>
  </sheetViews>
  <sheetFormatPr defaultRowHeight="15" x14ac:dyDescent="0.25"/>
  <cols>
    <col min="1" max="1" width="10" bestFit="1" customWidth="1"/>
    <col min="2" max="2" width="18.7109375" customWidth="1"/>
    <col min="3" max="3" width="21" customWidth="1"/>
    <col min="4" max="4" width="9.5703125" bestFit="1" customWidth="1"/>
    <col min="5" max="5" width="16.140625" bestFit="1" customWidth="1"/>
    <col min="6" max="6" width="16.5703125" customWidth="1"/>
    <col min="7" max="7" width="11.7109375" customWidth="1"/>
    <col min="8" max="8" width="13.85546875" customWidth="1"/>
    <col min="9" max="9" width="14.42578125" bestFit="1" customWidth="1"/>
    <col min="10" max="10" width="13.85546875" customWidth="1"/>
    <col min="11" max="11" width="6" bestFit="1" customWidth="1"/>
  </cols>
  <sheetData>
    <row r="1" spans="1:11" x14ac:dyDescent="0.25">
      <c r="A1" s="18"/>
      <c r="B1" s="19"/>
      <c r="C1" s="444" t="str">
        <f>ORÇAMENTO_DES!D2</f>
        <v>GOVERNO DO ESTADO DE MATO GROSSO DO SUL</v>
      </c>
      <c r="D1" s="444"/>
      <c r="E1" s="444"/>
      <c r="F1" s="444"/>
      <c r="G1" s="444"/>
    </row>
    <row r="2" spans="1:11" ht="15.75" x14ac:dyDescent="0.25">
      <c r="A2" s="6"/>
      <c r="B2" s="20"/>
      <c r="C2" s="469" t="str">
        <f>ORÇAMENTO_DES!D3</f>
        <v>PREFEITURA MUNICIPAL DE RIBAS DO RIO PARDO</v>
      </c>
      <c r="D2" s="469"/>
      <c r="E2" s="469"/>
      <c r="F2" s="469"/>
      <c r="G2" s="469"/>
    </row>
    <row r="3" spans="1:11" x14ac:dyDescent="0.25">
      <c r="A3" s="7"/>
      <c r="B3" s="21"/>
      <c r="C3" s="444" t="str">
        <f>ORÇAMENTO_DES!D4</f>
        <v>SECRETARIA DE OBRAS</v>
      </c>
      <c r="D3" s="444"/>
      <c r="E3" s="444"/>
      <c r="F3" s="444"/>
      <c r="G3" s="444"/>
    </row>
    <row r="4" spans="1:11" ht="20.25" x14ac:dyDescent="0.25">
      <c r="A4" s="446" t="s">
        <v>19</v>
      </c>
      <c r="B4" s="447"/>
      <c r="C4" s="447"/>
      <c r="D4" s="447"/>
      <c r="E4" s="447"/>
      <c r="F4" s="447"/>
      <c r="G4" s="447"/>
    </row>
    <row r="5" spans="1:11" ht="15" customHeight="1" x14ac:dyDescent="0.25">
      <c r="A5" s="32" t="str">
        <f>ORÇAMENTO_DES!B6</f>
        <v>OBJETO:</v>
      </c>
      <c r="B5" s="483" t="str">
        <f>ORÇAMENTO_DES!C6</f>
        <v>CERCAMENTO DE LOTEAMENTO</v>
      </c>
      <c r="C5" s="364"/>
      <c r="D5" s="365"/>
      <c r="E5" s="480" t="s">
        <v>42</v>
      </c>
      <c r="F5" s="481"/>
      <c r="G5" s="482"/>
    </row>
    <row r="6" spans="1:11" ht="15" customHeight="1" x14ac:dyDescent="0.25">
      <c r="A6" s="32" t="str">
        <f>ORÇAMENTO_DES!B7</f>
        <v>MUNÍCIPIO:</v>
      </c>
      <c r="B6" s="483" t="str">
        <f>ORÇAMENTO_DES!C7</f>
        <v>RIBAS DO RIO PARDO - MS</v>
      </c>
      <c r="C6" s="364"/>
      <c r="D6" s="365"/>
      <c r="E6" s="433" t="str">
        <f>ORÇAMENTO_DES!J7</f>
        <v xml:space="preserve"> __________________________________________                                                                                            FÁBIO MARQUES RIBEIRO   
   CREA - 15.276 D/MS                                             </v>
      </c>
      <c r="F6" s="433"/>
      <c r="G6" s="434"/>
    </row>
    <row r="7" spans="1:11" ht="15" customHeight="1" x14ac:dyDescent="0.25">
      <c r="A7" s="32" t="str">
        <f>ORÇAMENTO_DES!B8</f>
        <v>LOCAL:</v>
      </c>
      <c r="B7" s="483" t="str">
        <f>ORÇAMENTO_DES!C8</f>
        <v>RUA MARANHÃO S/N, RIBAS DO RIO PARDO, MS</v>
      </c>
      <c r="C7" s="364"/>
      <c r="D7" s="365"/>
      <c r="E7" s="433"/>
      <c r="F7" s="433"/>
      <c r="G7" s="434"/>
    </row>
    <row r="8" spans="1:11" ht="20.25" customHeight="1" x14ac:dyDescent="0.25">
      <c r="A8" s="32" t="str">
        <f>COMPOSIÇÃO!A8</f>
        <v>SIST./REF.:</v>
      </c>
      <c r="B8" s="483" t="str">
        <f>ORÇAMENTO_DES!C10</f>
        <v>AGESUL(JANEIRO/2024) SINAPI (MAIO/2024) SBC (MAIO/2024)</v>
      </c>
      <c r="C8" s="364"/>
      <c r="D8" s="365"/>
      <c r="E8" s="436"/>
      <c r="F8" s="436"/>
      <c r="G8" s="437"/>
    </row>
    <row r="9" spans="1:11" x14ac:dyDescent="0.25">
      <c r="A9" s="474" t="s">
        <v>5</v>
      </c>
      <c r="B9" s="470" t="s">
        <v>6</v>
      </c>
      <c r="C9" s="471"/>
      <c r="D9" s="476" t="s">
        <v>0</v>
      </c>
      <c r="E9" s="478" t="s">
        <v>20</v>
      </c>
      <c r="F9" s="459" t="s">
        <v>7</v>
      </c>
      <c r="G9" s="461"/>
    </row>
    <row r="10" spans="1:11" x14ac:dyDescent="0.25">
      <c r="A10" s="475" t="s">
        <v>5</v>
      </c>
      <c r="B10" s="472"/>
      <c r="C10" s="473"/>
      <c r="D10" s="477"/>
      <c r="E10" s="479"/>
      <c r="F10" s="221" t="s">
        <v>21</v>
      </c>
      <c r="G10" s="221" t="s">
        <v>0</v>
      </c>
    </row>
    <row r="11" spans="1:11" x14ac:dyDescent="0.25">
      <c r="A11" s="215">
        <v>1</v>
      </c>
      <c r="B11" s="464" t="str">
        <f>ORÇAMENTO_DES!G13</f>
        <v>SERVIÇOS PRELIMINARES</v>
      </c>
      <c r="C11" s="465"/>
      <c r="D11" s="178" t="e">
        <f>E11/E$15</f>
        <v>#REF!</v>
      </c>
      <c r="E11" s="179">
        <f>ORÇAMENTO_DES!L13</f>
        <v>18279.23</v>
      </c>
      <c r="F11" s="180">
        <f t="shared" ref="F11:F14" si="0">G11*E11</f>
        <v>18279.23</v>
      </c>
      <c r="G11" s="181">
        <v>1</v>
      </c>
      <c r="I11" s="1"/>
      <c r="K11" s="1"/>
    </row>
    <row r="12" spans="1:11" x14ac:dyDescent="0.25">
      <c r="A12" s="215">
        <v>2</v>
      </c>
      <c r="B12" s="464" t="str">
        <f>ORÇAMENTO_DES!G20</f>
        <v>CERCAMENTO</v>
      </c>
      <c r="C12" s="465"/>
      <c r="D12" s="178" t="e">
        <f>E12/E$15</f>
        <v>#REF!</v>
      </c>
      <c r="E12" s="179">
        <f>ORÇAMENTO_DES!L20</f>
        <v>116219.44</v>
      </c>
      <c r="F12" s="180">
        <f t="shared" si="0"/>
        <v>116219.44</v>
      </c>
      <c r="G12" s="181">
        <v>1</v>
      </c>
      <c r="I12" s="1"/>
      <c r="K12" s="1"/>
    </row>
    <row r="13" spans="1:11" x14ac:dyDescent="0.25">
      <c r="A13" s="215">
        <v>3</v>
      </c>
      <c r="B13" s="464" t="e">
        <f>ORÇAMENTO_DES!#REF!</f>
        <v>#REF!</v>
      </c>
      <c r="C13" s="465"/>
      <c r="D13" s="178" t="e">
        <f>E13/E$15</f>
        <v>#REF!</v>
      </c>
      <c r="E13" s="179" t="e">
        <f>ORÇAMENTO_DES!#REF!</f>
        <v>#REF!</v>
      </c>
      <c r="F13" s="180" t="e">
        <f t="shared" si="0"/>
        <v>#REF!</v>
      </c>
      <c r="G13" s="181">
        <v>1</v>
      </c>
      <c r="I13" s="1"/>
      <c r="K13" s="1"/>
    </row>
    <row r="14" spans="1:11" x14ac:dyDescent="0.25">
      <c r="A14" s="215">
        <v>4</v>
      </c>
      <c r="B14" s="464" t="e">
        <f>ORÇAMENTO_DES!#REF!</f>
        <v>#REF!</v>
      </c>
      <c r="C14" s="465"/>
      <c r="D14" s="178" t="e">
        <f>E14/E$15</f>
        <v>#REF!</v>
      </c>
      <c r="E14" s="179" t="e">
        <f>ORÇAMENTO_DES!#REF!</f>
        <v>#REF!</v>
      </c>
      <c r="F14" s="180" t="e">
        <f t="shared" si="0"/>
        <v>#REF!</v>
      </c>
      <c r="G14" s="181">
        <v>1</v>
      </c>
      <c r="I14" s="1"/>
      <c r="K14" s="1"/>
    </row>
    <row r="15" spans="1:11" x14ac:dyDescent="0.25">
      <c r="A15" s="191"/>
      <c r="B15" s="182"/>
      <c r="C15" s="182"/>
      <c r="D15" s="183" t="e">
        <f>SUM(D11:D14)</f>
        <v>#REF!</v>
      </c>
      <c r="E15" s="184" t="e">
        <f>SUM(E11:E14)</f>
        <v>#REF!</v>
      </c>
      <c r="F15" s="185"/>
      <c r="G15" s="186"/>
      <c r="I15" s="1"/>
      <c r="K15" s="1"/>
    </row>
    <row r="16" spans="1:11" s="224" customFormat="1" ht="12.75" x14ac:dyDescent="0.2">
      <c r="A16" s="216"/>
      <c r="B16" s="466" t="s">
        <v>8</v>
      </c>
      <c r="C16" s="466"/>
      <c r="D16" s="466"/>
      <c r="E16" s="467"/>
      <c r="F16" s="218" t="e">
        <f>SUM(F11:F14)</f>
        <v>#REF!</v>
      </c>
      <c r="G16" s="219" t="e">
        <f>F16/$E$15</f>
        <v>#REF!</v>
      </c>
    </row>
    <row r="17" spans="1:7" s="224" customFormat="1" ht="12.75" x14ac:dyDescent="0.2">
      <c r="A17" s="212"/>
      <c r="B17" s="468" t="s">
        <v>9</v>
      </c>
      <c r="C17" s="462"/>
      <c r="D17" s="462"/>
      <c r="E17" s="463"/>
      <c r="F17" s="217" t="e">
        <f>F16</f>
        <v>#REF!</v>
      </c>
      <c r="G17" s="220" t="e">
        <f>G16</f>
        <v>#REF!</v>
      </c>
    </row>
    <row r="18" spans="1:7" x14ac:dyDescent="0.25">
      <c r="A18" s="231"/>
      <c r="B18" s="188"/>
      <c r="C18" s="188"/>
      <c r="D18" s="189"/>
      <c r="E18" s="190"/>
      <c r="F18" s="189"/>
      <c r="G18" s="189"/>
    </row>
  </sheetData>
  <mergeCells count="21">
    <mergeCell ref="B14:C14"/>
    <mergeCell ref="B5:D5"/>
    <mergeCell ref="B6:D6"/>
    <mergeCell ref="B7:D7"/>
    <mergeCell ref="B8:D8"/>
    <mergeCell ref="B16:E16"/>
    <mergeCell ref="B17:E17"/>
    <mergeCell ref="C1:G1"/>
    <mergeCell ref="C2:G2"/>
    <mergeCell ref="C3:G3"/>
    <mergeCell ref="A4:G4"/>
    <mergeCell ref="B9:C10"/>
    <mergeCell ref="A9:A10"/>
    <mergeCell ref="F9:G9"/>
    <mergeCell ref="D9:D10"/>
    <mergeCell ref="E9:E10"/>
    <mergeCell ref="B11:C11"/>
    <mergeCell ref="E5:G5"/>
    <mergeCell ref="E6:G8"/>
    <mergeCell ref="B12:C12"/>
    <mergeCell ref="B13:C13"/>
  </mergeCells>
  <phoneticPr fontId="2" type="noConversion"/>
  <conditionalFormatting sqref="G11:G14">
    <cfRule type="expression" dxfId="0" priority="20">
      <formula>G11&lt;&gt;0</formula>
    </cfRule>
  </conditionalFormatting>
  <pageMargins left="0.23622047244094491" right="0.23622047244094491" top="0.35433070866141736" bottom="0.55118110236220474" header="0.31496062992125984" footer="0.31496062992125984"/>
  <pageSetup paperSize="9" fitToHeight="0" orientation="landscape" horizontalDpi="4294967292" verticalDpi="300" r:id="rId1"/>
  <headerFooter>
    <oddFooter>Página &amp;P de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6">
    <tabColor theme="4" tint="0.79998168889431442"/>
    <pageSetUpPr fitToPage="1"/>
  </sheetPr>
  <dimension ref="A1:F28"/>
  <sheetViews>
    <sheetView view="pageBreakPreview" zoomScale="115" zoomScaleNormal="130" zoomScaleSheetLayoutView="115" workbookViewId="0">
      <selection sqref="A1:XFD1048576"/>
    </sheetView>
  </sheetViews>
  <sheetFormatPr defaultColWidth="8.85546875" defaultRowHeight="12.75" x14ac:dyDescent="0.2"/>
  <cols>
    <col min="1" max="1" width="21.28515625" style="8" customWidth="1"/>
    <col min="2" max="2" width="21.85546875" style="8" customWidth="1"/>
    <col min="3" max="3" width="18.28515625" style="8" customWidth="1"/>
    <col min="4" max="4" width="23.5703125" style="8" customWidth="1"/>
    <col min="5" max="5" width="16.140625" style="8" customWidth="1"/>
    <col min="6" max="6" width="9.5703125" style="8" customWidth="1"/>
    <col min="7" max="16384" width="8.85546875" style="8"/>
  </cols>
  <sheetData>
    <row r="1" spans="1:6" ht="13.15" customHeight="1" x14ac:dyDescent="0.2">
      <c r="A1" s="17"/>
      <c r="B1" s="489" t="s">
        <v>1</v>
      </c>
      <c r="C1" s="490"/>
      <c r="D1" s="490"/>
      <c r="E1" s="490"/>
      <c r="F1" s="491"/>
    </row>
    <row r="2" spans="1:6" ht="13.9" customHeight="1" x14ac:dyDescent="0.2">
      <c r="A2" s="9"/>
      <c r="B2" s="492" t="s">
        <v>122</v>
      </c>
      <c r="C2" s="493"/>
      <c r="D2" s="493"/>
      <c r="E2" s="493"/>
      <c r="F2" s="494"/>
    </row>
    <row r="3" spans="1:6" ht="13.15" customHeight="1" x14ac:dyDescent="0.2">
      <c r="A3" s="9"/>
      <c r="B3" s="425" t="s">
        <v>31</v>
      </c>
      <c r="C3" s="426"/>
      <c r="D3" s="426"/>
      <c r="E3" s="426"/>
      <c r="F3" s="427"/>
    </row>
    <row r="4" spans="1:6" ht="20.25" x14ac:dyDescent="0.2">
      <c r="A4" s="431" t="s">
        <v>166</v>
      </c>
      <c r="B4" s="431"/>
      <c r="C4" s="431"/>
      <c r="D4" s="431"/>
      <c r="E4" s="431"/>
      <c r="F4" s="431"/>
    </row>
    <row r="5" spans="1:6" ht="12.6" customHeight="1" x14ac:dyDescent="0.2">
      <c r="A5" s="32" t="s">
        <v>50</v>
      </c>
      <c r="B5" s="495" t="s">
        <v>155</v>
      </c>
      <c r="C5" s="496"/>
      <c r="D5" s="497"/>
      <c r="E5" s="174" t="s">
        <v>42</v>
      </c>
      <c r="F5" s="30"/>
    </row>
    <row r="6" spans="1:6" ht="12.6" customHeight="1" x14ac:dyDescent="0.2">
      <c r="A6" s="32" t="s">
        <v>2</v>
      </c>
      <c r="B6" s="498" t="s">
        <v>133</v>
      </c>
      <c r="C6" s="499"/>
      <c r="D6" s="500"/>
      <c r="E6" s="501"/>
      <c r="F6" s="502"/>
    </row>
    <row r="7" spans="1:6" ht="12.6" customHeight="1" x14ac:dyDescent="0.2">
      <c r="A7" s="32" t="s">
        <v>3</v>
      </c>
      <c r="B7" s="498" t="s">
        <v>154</v>
      </c>
      <c r="C7" s="499"/>
      <c r="D7" s="500"/>
      <c r="E7" s="359" t="s">
        <v>191</v>
      </c>
      <c r="F7" s="360"/>
    </row>
    <row r="8" spans="1:6" ht="18" customHeight="1" x14ac:dyDescent="0.2">
      <c r="A8" s="32" t="s">
        <v>53</v>
      </c>
      <c r="B8" s="503" t="s">
        <v>202</v>
      </c>
      <c r="C8" s="503"/>
      <c r="D8" s="504"/>
      <c r="E8" s="361"/>
      <c r="F8" s="363"/>
    </row>
    <row r="9" spans="1:6" ht="4.1500000000000004" customHeight="1" x14ac:dyDescent="0.2">
      <c r="A9" s="505"/>
      <c r="B9" s="506"/>
      <c r="C9" s="506"/>
      <c r="D9" s="506"/>
      <c r="E9" s="506"/>
      <c r="F9" s="11"/>
    </row>
    <row r="10" spans="1:6" ht="24" customHeight="1" x14ac:dyDescent="0.2">
      <c r="A10" s="10" t="s">
        <v>22</v>
      </c>
      <c r="B10" s="507" t="s">
        <v>135</v>
      </c>
      <c r="C10" s="508"/>
      <c r="D10" s="508"/>
      <c r="E10" s="508"/>
      <c r="F10" s="509"/>
    </row>
    <row r="11" spans="1:6" x14ac:dyDescent="0.2">
      <c r="A11" s="12"/>
      <c r="B11" s="197"/>
      <c r="C11" s="197"/>
      <c r="D11" s="197"/>
      <c r="E11" s="197"/>
      <c r="F11" s="11"/>
    </row>
    <row r="12" spans="1:6" x14ac:dyDescent="0.2">
      <c r="A12" s="15" t="s">
        <v>23</v>
      </c>
      <c r="B12" s="197"/>
      <c r="C12" s="197"/>
      <c r="D12" s="198"/>
      <c r="E12" s="198"/>
      <c r="F12" s="13"/>
    </row>
    <row r="13" spans="1:6" x14ac:dyDescent="0.2">
      <c r="A13" s="12"/>
      <c r="B13" s="197" t="s">
        <v>24</v>
      </c>
      <c r="C13" s="199">
        <v>3.65</v>
      </c>
      <c r="D13" s="200" t="s">
        <v>0</v>
      </c>
      <c r="E13" s="198"/>
      <c r="F13" s="13"/>
    </row>
    <row r="14" spans="1:6" x14ac:dyDescent="0.2">
      <c r="A14" s="12"/>
      <c r="B14" s="197" t="s">
        <v>25</v>
      </c>
      <c r="C14" s="201">
        <v>5</v>
      </c>
      <c r="D14" s="200" t="s">
        <v>0</v>
      </c>
      <c r="E14" s="198"/>
      <c r="F14" s="13"/>
    </row>
    <row r="15" spans="1:6" x14ac:dyDescent="0.2">
      <c r="A15" s="12"/>
      <c r="B15" s="197" t="s">
        <v>26</v>
      </c>
      <c r="C15" s="16">
        <v>100</v>
      </c>
      <c r="D15" s="200" t="s">
        <v>0</v>
      </c>
      <c r="E15" s="198"/>
      <c r="F15" s="13"/>
    </row>
    <row r="16" spans="1:6" hidden="1" x14ac:dyDescent="0.2">
      <c r="A16" s="12"/>
      <c r="B16" s="197" t="s">
        <v>30</v>
      </c>
      <c r="C16" s="16"/>
      <c r="D16" s="200" t="s">
        <v>0</v>
      </c>
      <c r="E16" s="198"/>
      <c r="F16" s="13"/>
    </row>
    <row r="17" spans="1:6" x14ac:dyDescent="0.2">
      <c r="A17" s="12"/>
      <c r="B17" s="202" t="s">
        <v>27</v>
      </c>
      <c r="C17" s="203">
        <v>8.65</v>
      </c>
      <c r="D17" s="204" t="s">
        <v>0</v>
      </c>
      <c r="E17" s="205"/>
      <c r="F17" s="13"/>
    </row>
    <row r="18" spans="1:6" x14ac:dyDescent="0.2">
      <c r="A18" s="12"/>
      <c r="B18" s="197"/>
      <c r="C18" s="197"/>
      <c r="D18" s="205"/>
      <c r="E18" s="487" t="s">
        <v>28</v>
      </c>
      <c r="F18" s="13"/>
    </row>
    <row r="19" spans="1:6" x14ac:dyDescent="0.2">
      <c r="A19" s="12"/>
      <c r="B19" s="206" t="s">
        <v>136</v>
      </c>
      <c r="C19" s="206" t="s">
        <v>137</v>
      </c>
      <c r="D19" s="205" t="s">
        <v>138</v>
      </c>
      <c r="E19" s="488"/>
      <c r="F19" s="13"/>
    </row>
    <row r="20" spans="1:6" x14ac:dyDescent="0.2">
      <c r="A20" s="12" t="s">
        <v>139</v>
      </c>
      <c r="B20" s="207">
        <v>0.03</v>
      </c>
      <c r="C20" s="207">
        <v>0.04</v>
      </c>
      <c r="D20" s="207">
        <v>5.5E-2</v>
      </c>
      <c r="E20" s="106">
        <v>3</v>
      </c>
      <c r="F20" s="13"/>
    </row>
    <row r="21" spans="1:6" x14ac:dyDescent="0.2">
      <c r="A21" s="12" t="s">
        <v>140</v>
      </c>
      <c r="B21" s="207">
        <v>8.0000000000000002E-3</v>
      </c>
      <c r="C21" s="207">
        <v>8.0000000000000002E-3</v>
      </c>
      <c r="D21" s="207">
        <v>0.01</v>
      </c>
      <c r="E21" s="106">
        <v>0.8</v>
      </c>
      <c r="F21" s="13"/>
    </row>
    <row r="22" spans="1:6" x14ac:dyDescent="0.2">
      <c r="A22" s="12" t="s">
        <v>141</v>
      </c>
      <c r="B22" s="207">
        <v>9.7000000000000003E-3</v>
      </c>
      <c r="C22" s="207">
        <v>1.2699999999999999E-2</v>
      </c>
      <c r="D22" s="207">
        <v>1.2699999999999999E-2</v>
      </c>
      <c r="E22" s="106">
        <v>0.97</v>
      </c>
      <c r="F22" s="13"/>
    </row>
    <row r="23" spans="1:6" x14ac:dyDescent="0.2">
      <c r="A23" s="12" t="s">
        <v>142</v>
      </c>
      <c r="B23" s="207">
        <v>5.8999999999999999E-3</v>
      </c>
      <c r="C23" s="207">
        <v>1.23E-2</v>
      </c>
      <c r="D23" s="207">
        <v>1.3899999999999999E-2</v>
      </c>
      <c r="E23" s="106">
        <v>0.59</v>
      </c>
      <c r="F23" s="13"/>
    </row>
    <row r="24" spans="1:6" x14ac:dyDescent="0.2">
      <c r="A24" s="12" t="s">
        <v>143</v>
      </c>
      <c r="B24" s="207">
        <v>6.1600000000000002E-2</v>
      </c>
      <c r="C24" s="207">
        <v>7.3999999999999996E-2</v>
      </c>
      <c r="D24" s="207">
        <v>8.9599999999999999E-2</v>
      </c>
      <c r="E24" s="106">
        <v>6.16</v>
      </c>
      <c r="F24" s="13"/>
    </row>
    <row r="25" spans="1:6" x14ac:dyDescent="0.2">
      <c r="A25" s="12"/>
      <c r="B25" s="197"/>
      <c r="C25" s="197"/>
      <c r="D25" s="205"/>
      <c r="E25" s="205"/>
      <c r="F25" s="13"/>
    </row>
    <row r="26" spans="1:6" x14ac:dyDescent="0.2">
      <c r="A26" s="12"/>
      <c r="B26" s="197"/>
      <c r="C26" s="197"/>
      <c r="D26" s="205"/>
      <c r="E26" s="205"/>
      <c r="F26" s="13"/>
    </row>
    <row r="27" spans="1:6" x14ac:dyDescent="0.2">
      <c r="A27" s="484" t="s">
        <v>29</v>
      </c>
      <c r="B27" s="485"/>
      <c r="C27" s="485"/>
      <c r="D27" s="486"/>
      <c r="E27" s="14">
        <v>0.22474058685057496</v>
      </c>
      <c r="F27" s="208"/>
    </row>
    <row r="28" spans="1:6" ht="5.25" customHeight="1" x14ac:dyDescent="0.2">
      <c r="A28" s="12"/>
      <c r="B28" s="197"/>
      <c r="C28" s="197"/>
      <c r="D28" s="205"/>
      <c r="E28" s="205"/>
      <c r="F28" s="198"/>
    </row>
  </sheetData>
  <mergeCells count="14">
    <mergeCell ref="A27:D27"/>
    <mergeCell ref="E18:E19"/>
    <mergeCell ref="B1:F1"/>
    <mergeCell ref="B2:F2"/>
    <mergeCell ref="B3:F3"/>
    <mergeCell ref="A4:F4"/>
    <mergeCell ref="B5:D5"/>
    <mergeCell ref="B6:D6"/>
    <mergeCell ref="E6:F6"/>
    <mergeCell ref="B7:D7"/>
    <mergeCell ref="E7:F8"/>
    <mergeCell ref="B8:D8"/>
    <mergeCell ref="A9:E9"/>
    <mergeCell ref="B10:F10"/>
  </mergeCells>
  <pageMargins left="0.25" right="0.25" top="0.75" bottom="0.75" header="0.3" footer="0.3"/>
  <pageSetup paperSize="9" scale="89" fitToHeight="0" orientation="portrait" r:id="rId1"/>
  <headerFooter differentFirst="1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13</vt:i4>
      </vt:variant>
    </vt:vector>
  </HeadingPairs>
  <TitlesOfParts>
    <vt:vector size="24" baseType="lpstr">
      <vt:lpstr>IMAGENS</vt:lpstr>
      <vt:lpstr>REFERENCIA</vt:lpstr>
      <vt:lpstr>DADOS</vt:lpstr>
      <vt:lpstr>ORÇAMENTO_DES</vt:lpstr>
      <vt:lpstr>MEMORIA DE CALCULO AT</vt:lpstr>
      <vt:lpstr>COMPOSIÇÃO</vt:lpstr>
      <vt:lpstr>CRONOGRAMA AT</vt:lpstr>
      <vt:lpstr>CRONOGRAMA</vt:lpstr>
      <vt:lpstr>BDI </vt:lpstr>
      <vt:lpstr>RELEVÂNCIA</vt:lpstr>
      <vt:lpstr>QUADRO RESUMO</vt:lpstr>
      <vt:lpstr>'BDI '!Area_de_impressao</vt:lpstr>
      <vt:lpstr>COMPOSIÇÃO!Area_de_impressao</vt:lpstr>
      <vt:lpstr>CRONOGRAMA!Area_de_impressao</vt:lpstr>
      <vt:lpstr>'CRONOGRAMA AT'!Area_de_impressao</vt:lpstr>
      <vt:lpstr>'MEMORIA DE CALCULO AT'!Area_de_impressao</vt:lpstr>
      <vt:lpstr>ORÇAMENTO_DES!Area_de_impressao</vt:lpstr>
      <vt:lpstr>'QUADRO RESUMO'!Area_de_impressao</vt:lpstr>
      <vt:lpstr>RELEVÂNCIA!Area_de_impressao</vt:lpstr>
      <vt:lpstr>RELEVÂNCIA!ORÇAMENTO</vt:lpstr>
      <vt:lpstr>ORÇAMENTO</vt:lpstr>
      <vt:lpstr>PROC</vt:lpstr>
      <vt:lpstr>ORÇAMENTO_DES!Titulos_de_impressao</vt:lpstr>
      <vt:lpstr>RELEVÂNCIA!Titulos_de_impressao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</dc:creator>
  <cp:lastModifiedBy>Windows User</cp:lastModifiedBy>
  <cp:lastPrinted>2024-07-23T18:54:01Z</cp:lastPrinted>
  <dcterms:created xsi:type="dcterms:W3CDTF">2016-12-08T00:50:18Z</dcterms:created>
  <dcterms:modified xsi:type="dcterms:W3CDTF">2024-07-23T18:56:05Z</dcterms:modified>
</cp:coreProperties>
</file>